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lavq-my.sharepoint.com/personal/jorgemiguel_aelavq_net/Documents/Ambiente de Trabalho/Oeiras Trampolins Cup/2026/"/>
    </mc:Choice>
  </mc:AlternateContent>
  <xr:revisionPtr revIDLastSave="19" documentId="13_ncr:1_{F08AB8B4-B776-4D05-A9E4-C86FBE144A7E}" xr6:coauthVersionLast="47" xr6:coauthVersionMax="47" xr10:uidLastSave="{51863754-0B0F-4EF1-80C5-FE5697B2469B}"/>
  <bookViews>
    <workbookView xWindow="-108" yWindow="-108" windowWidth="23256" windowHeight="12456" tabRatio="787" firstSheet="1" activeTab="3" xr2:uid="{00000000-000D-0000-FFFF-FFFF00000000}"/>
  </bookViews>
  <sheets>
    <sheet name="Geral" sheetId="2" state="hidden" r:id="rId1"/>
    <sheet name="NOMINATIVE REGISTRATION FORM" sheetId="1" r:id="rId2"/>
    <sheet name="MEALS AND ACCOMODATION" sheetId="6" r:id="rId3"/>
    <sheet name="FINAL REGISTRATION" sheetId="4" r:id="rId4"/>
  </sheets>
  <definedNames>
    <definedName name="_xlnm.Print_Area" localSheetId="3">'FINAL REGISTRATION'!$B$1:$L$44</definedName>
    <definedName name="_xlnm.Print_Area" localSheetId="0">Geral!$A$1:$N$15</definedName>
    <definedName name="_xlnm.Print_Area" localSheetId="2">'MEALS AND ACCOMODATION'!$A$1:$L$75</definedName>
    <definedName name="_xlnm.Print_Area" localSheetId="1">'NOMINATIVE REGISTRATION FORM'!$B$1:$O$83</definedName>
  </definedNames>
  <calcPr calcId="191028"/>
</workbook>
</file>

<file path=xl/calcChain.xml><?xml version="1.0" encoding="utf-8"?>
<calcChain xmlns="http://schemas.openxmlformats.org/spreadsheetml/2006/main">
  <c r="C13" i="2" l="1"/>
  <c r="A13" i="2" s="1"/>
  <c r="C5" i="2"/>
  <c r="A5" i="2" s="1"/>
  <c r="C6" i="2"/>
  <c r="A6" i="2" s="1"/>
  <c r="C7" i="2"/>
  <c r="A7" i="2" s="1"/>
  <c r="C8" i="2"/>
  <c r="A8" i="2" s="1"/>
  <c r="C9" i="2"/>
  <c r="A9" i="2" s="1"/>
  <c r="C10" i="2"/>
  <c r="A10" i="2" s="1"/>
  <c r="C11" i="2"/>
  <c r="A11" i="2" s="1"/>
  <c r="C12" i="2"/>
  <c r="A12" i="2" s="1"/>
  <c r="J5" i="6"/>
  <c r="J4" i="6"/>
  <c r="C4" i="2"/>
  <c r="A4" i="2" s="1"/>
  <c r="I14" i="4" s="1"/>
  <c r="J7" i="4"/>
  <c r="J6" i="4"/>
  <c r="J5" i="4"/>
  <c r="J4" i="4"/>
  <c r="J7" i="6"/>
  <c r="J6" i="6"/>
  <c r="L58" i="6"/>
  <c r="L51" i="6"/>
  <c r="L35" i="6"/>
  <c r="L28" i="6"/>
  <c r="H15" i="4"/>
  <c r="H14" i="4"/>
  <c r="H13" i="4"/>
  <c r="K61" i="6"/>
  <c r="K60" i="6"/>
  <c r="K54" i="6"/>
  <c r="K53" i="6"/>
  <c r="K47" i="6"/>
  <c r="K46" i="6"/>
  <c r="K45" i="6"/>
  <c r="K39" i="6"/>
  <c r="K38" i="6"/>
  <c r="K37" i="6"/>
  <c r="K31" i="6"/>
  <c r="K30" i="6"/>
  <c r="K22" i="6"/>
  <c r="K21" i="6"/>
  <c r="K15" i="6"/>
  <c r="K14" i="6"/>
  <c r="K13" i="6"/>
  <c r="K12" i="6"/>
  <c r="H65" i="6"/>
  <c r="L60" i="6"/>
  <c r="L45" i="6"/>
  <c r="L30" i="6"/>
  <c r="L37" i="6"/>
  <c r="L12" i="6"/>
  <c r="I16" i="4"/>
  <c r="L53" i="6"/>
  <c r="L65" i="6"/>
  <c r="I17" i="4"/>
  <c r="L21" i="6" l="1"/>
  <c r="I15" i="4" s="1"/>
  <c r="I18" i="4" s="1"/>
</calcChain>
</file>

<file path=xl/sharedStrings.xml><?xml version="1.0" encoding="utf-8"?>
<sst xmlns="http://schemas.openxmlformats.org/spreadsheetml/2006/main" count="250" uniqueCount="176">
  <si>
    <t>Extra concurso</t>
  </si>
  <si>
    <t>Individual and Team International Competition</t>
  </si>
  <si>
    <t>Trampoline, Tumbling and Double Mini-Trampoline</t>
  </si>
  <si>
    <t>Form to be sent to:</t>
  </si>
  <si>
    <t>Team</t>
  </si>
  <si>
    <t>Local Organizing Committee</t>
  </si>
  <si>
    <t>Bank Details</t>
  </si>
  <si>
    <t>Contact Person:</t>
  </si>
  <si>
    <t>Address:</t>
  </si>
  <si>
    <t>e-mail:</t>
  </si>
  <si>
    <t>NIF / VAT NUMBER:</t>
  </si>
  <si>
    <t>Telephone:</t>
  </si>
  <si>
    <t>Post Code:</t>
  </si>
  <si>
    <t>Country:</t>
  </si>
  <si>
    <t>Delegation Name:</t>
  </si>
  <si>
    <t>Sigla/Acronym:</t>
  </si>
  <si>
    <t>DELEGATION MEMBERS</t>
  </si>
  <si>
    <t>First Name</t>
  </si>
  <si>
    <t>Last Name</t>
  </si>
  <si>
    <t>Gender</t>
  </si>
  <si>
    <t>Function</t>
  </si>
  <si>
    <t>TRA</t>
  </si>
  <si>
    <t>DMT</t>
  </si>
  <si>
    <t>TUM</t>
  </si>
  <si>
    <t>National
License Nº</t>
  </si>
  <si>
    <t>Coach</t>
  </si>
  <si>
    <t>Judges</t>
  </si>
  <si>
    <t>www.oeirastrampolinecup.pt</t>
  </si>
  <si>
    <t>Seal</t>
  </si>
  <si>
    <t>____________/_______________/___________________</t>
  </si>
  <si>
    <t>Authorised Signature</t>
  </si>
  <si>
    <t>GYMNASTS</t>
  </si>
  <si>
    <t>TRA|DMT</t>
  </si>
  <si>
    <t>TRA|DMT|TUM</t>
  </si>
  <si>
    <t>DMT|TUM</t>
  </si>
  <si>
    <t>TRA|TUM</t>
  </si>
  <si>
    <t>TRS</t>
  </si>
  <si>
    <t>Age Group</t>
  </si>
  <si>
    <t>Discipline</t>
  </si>
  <si>
    <t>Representing</t>
  </si>
  <si>
    <t>Surname</t>
  </si>
  <si>
    <t>Ranked</t>
  </si>
  <si>
    <t>Male</t>
  </si>
  <si>
    <t>Female</t>
  </si>
  <si>
    <t>Delegate</t>
  </si>
  <si>
    <t>Medical</t>
  </si>
  <si>
    <t>Other</t>
  </si>
  <si>
    <t>I</t>
  </si>
  <si>
    <t>II</t>
  </si>
  <si>
    <t>III</t>
  </si>
  <si>
    <t>IV</t>
  </si>
  <si>
    <t xml:space="preserve">Disciplina </t>
  </si>
  <si>
    <t>Nr Filiado</t>
  </si>
  <si>
    <t>Sigla clube</t>
  </si>
  <si>
    <t>Sobrenome</t>
  </si>
  <si>
    <t>Nome</t>
  </si>
  <si>
    <t>Ano Nascimento</t>
  </si>
  <si>
    <t>Escalão</t>
  </si>
  <si>
    <t>Sincro</t>
  </si>
  <si>
    <t>Par Sincro (ex: 1, 2,…)</t>
  </si>
  <si>
    <t>Equipa (ex: 1, 2,...)</t>
  </si>
  <si>
    <t>Coaches | Judges</t>
  </si>
  <si>
    <t>External ID</t>
  </si>
  <si>
    <t>Given Name</t>
  </si>
  <si>
    <t>Date Of Birth</t>
  </si>
  <si>
    <t>Place and Date</t>
  </si>
  <si>
    <t>Delegation Details</t>
  </si>
  <si>
    <t>Club / Delegation</t>
  </si>
  <si>
    <t>Contact Name</t>
  </si>
  <si>
    <t>Phone Contact</t>
  </si>
  <si>
    <t>Transportation*</t>
  </si>
  <si>
    <t>Transportation Items</t>
  </si>
  <si>
    <t>Persons</t>
  </si>
  <si>
    <t>Unitary Cost</t>
  </si>
  <si>
    <t>Parcel Cost</t>
  </si>
  <si>
    <t>Transport Cost</t>
  </si>
  <si>
    <t>Lisbon Airport (LIS) Transfer
(Both ways included)</t>
  </si>
  <si>
    <t>Santa Apolónia Train Station Transfer
(Both ways included)</t>
  </si>
  <si>
    <t>Full Week Shuttle Pass
Inside 2 Km radius from venue with less than 15 persons
(Include all trips between hotel &amp; venue according to timetable)</t>
  </si>
  <si>
    <r>
      <t xml:space="preserve">Full Week Shuttle Pass (Special)
</t>
    </r>
    <r>
      <rPr>
        <sz val="12"/>
        <rFont val="Calibri"/>
        <family val="2"/>
        <scheme val="minor"/>
      </rPr>
      <t>Outside 2 Km radius from venue with more than 15 persons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(Include all trips between hotel &amp; venue according to timetable)</t>
    </r>
  </si>
  <si>
    <t>Meals*</t>
  </si>
  <si>
    <t>Persons per Day</t>
  </si>
  <si>
    <t>Meal Items</t>
  </si>
  <si>
    <t>Meals Cost</t>
  </si>
  <si>
    <t>Lunch</t>
  </si>
  <si>
    <t>Dinner</t>
  </si>
  <si>
    <t>Accomodation</t>
  </si>
  <si>
    <t>HOLIDAY INN EXPRESS LISBOA - OEIRAS</t>
  </si>
  <si>
    <t>«««</t>
  </si>
  <si>
    <t>Map location (9,8Km)</t>
  </si>
  <si>
    <r>
      <t xml:space="preserve">Rooms per night </t>
    </r>
    <r>
      <rPr>
        <sz val="10"/>
        <color rgb="FF006100"/>
        <rFont val="Calibri"/>
        <family val="2"/>
        <scheme val="minor"/>
      </rPr>
      <t>(breakfast included)</t>
    </r>
  </si>
  <si>
    <t>Number of guests:</t>
  </si>
  <si>
    <t>Accomodation Items</t>
  </si>
  <si>
    <t>Rooms Cost</t>
  </si>
  <si>
    <t>Hotel Cost</t>
  </si>
  <si>
    <t>Single Room</t>
  </si>
  <si>
    <t>Double Room</t>
  </si>
  <si>
    <t>Triple Room</t>
  </si>
  <si>
    <t>««««</t>
  </si>
  <si>
    <t>B&amp;B HOTEL LISBOA OEIRAS</t>
  </si>
  <si>
    <t>Map location (9,9Km)</t>
  </si>
  <si>
    <t>HOTEL REAL OEIRAS</t>
  </si>
  <si>
    <t>Map location (11,8Km)</t>
  </si>
  <si>
    <t>AMAZÓNIA JAMOR HOTEL</t>
  </si>
  <si>
    <t>Map location (3,9Km)</t>
  </si>
  <si>
    <t>UNIÃO RECREATIVA DO DAFUNDO</t>
  </si>
  <si>
    <t>Map location (4,8Km)</t>
  </si>
  <si>
    <t>Open floor space (breakfast separately)</t>
  </si>
  <si>
    <t>Number of guests: (MAX: 10 PAX)</t>
  </si>
  <si>
    <t xml:space="preserve"> Cost</t>
  </si>
  <si>
    <t>Accomodation Cost</t>
  </si>
  <si>
    <t>Bring your own sleeping bag</t>
  </si>
  <si>
    <t>Breakfast</t>
  </si>
  <si>
    <t>Summary</t>
  </si>
  <si>
    <t>Total number of
Hotels guests</t>
  </si>
  <si>
    <t>Total to be
Paid</t>
  </si>
  <si>
    <t>Account name:</t>
  </si>
  <si>
    <t>União Recreativa do Dafundo</t>
  </si>
  <si>
    <t>PSP/Bank Name:</t>
  </si>
  <si>
    <t>BANCO BPI, SA</t>
  </si>
  <si>
    <t>IBAN:</t>
  </si>
  <si>
    <t>PT50 0010 0000 5758 2650 0010 3</t>
  </si>
  <si>
    <t>BIC/Swift code:</t>
  </si>
  <si>
    <t>BBPIPTPL</t>
  </si>
  <si>
    <t>Transfer Ref.:</t>
  </si>
  <si>
    <t>oeirastrampolinecup@urdafundo.pt</t>
  </si>
  <si>
    <t>29 May</t>
  </si>
  <si>
    <t>30 May</t>
  </si>
  <si>
    <t>31 May</t>
  </si>
  <si>
    <t>13 – 14 Masc</t>
  </si>
  <si>
    <t>13 – 14 Fem</t>
  </si>
  <si>
    <t>  +17 Fem</t>
  </si>
  <si>
    <t>  +17 Masc</t>
  </si>
  <si>
    <t>E-mail</t>
  </si>
  <si>
    <t>Contact Nº</t>
  </si>
  <si>
    <t>Meals</t>
  </si>
  <si>
    <t>Total</t>
  </si>
  <si>
    <t>Euros</t>
  </si>
  <si>
    <t>Final Payment</t>
  </si>
  <si>
    <t>Registration Sumary</t>
  </si>
  <si>
    <t>Delegation Members</t>
  </si>
  <si>
    <t>Oeiras Trampoline Cup</t>
  </si>
  <si>
    <t>Extra Bed</t>
  </si>
  <si>
    <t>Competition Registrations (Gymnasts)</t>
  </si>
  <si>
    <t>Airport + Hotel Transfers</t>
  </si>
  <si>
    <t>*The organization committee does not assume any fees charged by international banks.</t>
  </si>
  <si>
    <t>Send proof of payment within 24 hours of the competition date to:</t>
  </si>
  <si>
    <t>Organizing Committee</t>
  </si>
  <si>
    <t>Thanks for join us!!</t>
  </si>
  <si>
    <t>E-mail Address</t>
  </si>
  <si>
    <t>National Judge</t>
  </si>
  <si>
    <t>International Judge</t>
  </si>
  <si>
    <t>Category (I, II, III, IV)</t>
  </si>
  <si>
    <t>TRA|DMT|TRS</t>
  </si>
  <si>
    <t xml:space="preserve">REGISTRATION FORM							</t>
  </si>
  <si>
    <t>2016 +</t>
  </si>
  <si>
    <t>2013 e 2012</t>
  </si>
  <si>
    <t>2011 e 2010</t>
  </si>
  <si>
    <t>2009 -</t>
  </si>
  <si>
    <t>U10 Masc</t>
  </si>
  <si>
    <t>U10 Fem</t>
  </si>
  <si>
    <t>15 - 16 Masc</t>
  </si>
  <si>
    <t>15 - 16 Fem</t>
  </si>
  <si>
    <t>TRA|TRS</t>
  </si>
  <si>
    <t>* According to demand; Please consult OTC 2026 organizing committee.</t>
  </si>
  <si>
    <t>OTC_2026_ (Delegation Name)</t>
  </si>
  <si>
    <t>União Recreativa do Dafundo – Oeiras Trampoline Cup 2026
Rua 1º de Maio 12B - 495-745 Cruz Quebrada
LOC: Jorge Merino
Contact: +351 916 425 699</t>
  </si>
  <si>
    <t>Oeiras (POR), 29 to 31th May 2026</t>
  </si>
  <si>
    <t>OEIRAS TRAMPOLINE CUP 2026</t>
  </si>
  <si>
    <t>União Recreativa do Dafundo – Oeiras Trampoline Cup 2026
Rua 1º de Maio 12B - 495-745 Cruz Quebrada
LOC: Jorge Merino
Contact: +351 916 425 699 | oeirastrampolinecup@urdafundo.pt</t>
  </si>
  <si>
    <r>
      <t xml:space="preserve">Account Name: UNIÃO RECREATIVA DO DAFUNDO
Bank Name: BANCO BPI, SA
Account Nº: 3-5758265.000.001
NIB: 0010 0000 5758 2650 001 03
IBAN: PT50 0010 0000 5758 2650 0010 3
SWIFT: BBPIPTPL
</t>
    </r>
    <r>
      <rPr>
        <b/>
        <sz val="14"/>
        <color rgb="FFFF0000"/>
        <rFont val="Segoe UI Light"/>
        <family val="2"/>
      </rPr>
      <t>Identification</t>
    </r>
    <r>
      <rPr>
        <b/>
        <sz val="14"/>
        <rFont val="Segoe UI Light"/>
        <family val="2"/>
      </rPr>
      <t xml:space="preserve">
OTC_2026_ (Delegation Name)</t>
    </r>
  </si>
  <si>
    <t>2015 e 2014</t>
  </si>
  <si>
    <t>11 – 12 Masc</t>
  </si>
  <si>
    <t>11 – 12 Fem</t>
  </si>
  <si>
    <t>Welcome to Oeiras Trampoline Cup 2026 Edition</t>
  </si>
  <si>
    <t>28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</si>
</sst>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[$-409]d/mmm;@"/>
    <numFmt numFmtId="166" formatCode="_-* #,##0.00\ [$€-816]_-;\-* #,##0.00\ [$€-816]_-;_-* &quot;-&quot;??\ [$€-816]_-;_-@_-"/>
  </numFmts>
  <fonts count="68" x14ac:knownFonts="1">
    <font>
      <sz val="11"/>
      <color theme="1"/>
      <name val="Segoe UI Light"/>
      <family val="2"/>
    </font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Segoe UI Light"/>
      <family val="2"/>
    </font>
    <font>
      <b/>
      <sz val="13"/>
      <color theme="3"/>
      <name val="Segoe UI Light"/>
      <family val="2"/>
    </font>
    <font>
      <b/>
      <sz val="11"/>
      <color theme="3"/>
      <name val="Segoe UI Light"/>
      <family val="2"/>
    </font>
    <font>
      <sz val="11"/>
      <color rgb="FF006100"/>
      <name val="Segoe UI Light"/>
      <family val="2"/>
    </font>
    <font>
      <sz val="11"/>
      <color rgb="FF9C0006"/>
      <name val="Segoe UI Light"/>
      <family val="2"/>
    </font>
    <font>
      <sz val="11"/>
      <color rgb="FF9C5700"/>
      <name val="Segoe UI Light"/>
      <family val="2"/>
    </font>
    <font>
      <sz val="11"/>
      <color rgb="FF3F3F76"/>
      <name val="Segoe UI Light"/>
      <family val="2"/>
    </font>
    <font>
      <b/>
      <sz val="11"/>
      <color rgb="FF3F3F3F"/>
      <name val="Segoe UI Light"/>
      <family val="2"/>
    </font>
    <font>
      <b/>
      <sz val="11"/>
      <color rgb="FFFA7D00"/>
      <name val="Segoe UI Light"/>
      <family val="2"/>
    </font>
    <font>
      <sz val="11"/>
      <color rgb="FFFA7D0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i/>
      <sz val="11"/>
      <color rgb="FF7F7F7F"/>
      <name val="Segoe UI Light"/>
      <family val="2"/>
    </font>
    <font>
      <b/>
      <sz val="11"/>
      <color theme="1"/>
      <name val="Segoe UI Light"/>
      <family val="2"/>
    </font>
    <font>
      <sz val="11"/>
      <color theme="0"/>
      <name val="Segoe UI Light"/>
      <family val="2"/>
    </font>
    <font>
      <u/>
      <sz val="11"/>
      <color theme="10"/>
      <name val="Segoe UI Light"/>
      <family val="2"/>
    </font>
    <font>
      <sz val="12"/>
      <color indexed="8"/>
      <name val="Segoe UI Light"/>
      <family val="2"/>
    </font>
    <font>
      <u/>
      <sz val="13"/>
      <color theme="10"/>
      <name val="Arial"/>
    </font>
    <font>
      <b/>
      <sz val="14"/>
      <color theme="1"/>
      <name val="Segoe UI Light"/>
      <family val="2"/>
    </font>
    <font>
      <b/>
      <sz val="16"/>
      <color theme="1"/>
      <name val="Segoe UI Light"/>
      <family val="2"/>
    </font>
    <font>
      <sz val="12"/>
      <color theme="1"/>
      <name val="Segoe UI Light"/>
      <family val="2"/>
    </font>
    <font>
      <sz val="14"/>
      <color theme="1"/>
      <name val="Segoe UI Light"/>
      <family val="2"/>
    </font>
    <font>
      <b/>
      <sz val="16"/>
      <name val="Segoe UI Light"/>
      <family val="2"/>
    </font>
    <font>
      <b/>
      <sz val="14"/>
      <color rgb="FF0070C0"/>
      <name val="Segoe UI Light"/>
      <family val="2"/>
    </font>
    <font>
      <b/>
      <sz val="14"/>
      <color rgb="FFFF0000"/>
      <name val="Segoe UI Light"/>
      <family val="2"/>
    </font>
    <font>
      <b/>
      <sz val="20"/>
      <color theme="1"/>
      <name val="Open Sans Semibold"/>
      <family val="2"/>
    </font>
    <font>
      <b/>
      <sz val="14"/>
      <name val="Segoe UI Light"/>
      <family val="2"/>
    </font>
    <font>
      <sz val="14"/>
      <name val="Segoe UI Light"/>
      <family val="2"/>
    </font>
    <font>
      <sz val="16"/>
      <color rgb="FF0070C0"/>
      <name val="Open Sans Semibold"/>
      <family val="2"/>
    </font>
    <font>
      <sz val="20"/>
      <color theme="10"/>
      <name val="Segoe UI Light"/>
      <family val="2"/>
    </font>
    <font>
      <b/>
      <sz val="24"/>
      <color rgb="FF0070C0"/>
      <name val="MS Reference Sans Serif"/>
      <family val="2"/>
    </font>
    <font>
      <b/>
      <sz val="18"/>
      <name val="Open Sans Semibold"/>
      <family val="2"/>
    </font>
    <font>
      <b/>
      <sz val="18"/>
      <color theme="0"/>
      <name val="Segoe UI Light"/>
      <family val="2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0061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6100"/>
      <name val="Wingdings"/>
      <charset val="2"/>
    </font>
    <font>
      <u/>
      <sz val="12"/>
      <color theme="1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rgb="FF006100"/>
      <name val="Calibri"/>
      <family val="2"/>
      <scheme val="minor"/>
    </font>
    <font>
      <sz val="20"/>
      <color rgb="FF0070C0"/>
      <name val="Amasis MT Pro Black"/>
      <family val="1"/>
    </font>
    <font>
      <u/>
      <sz val="12"/>
      <color theme="10"/>
      <name val="Arial"/>
      <family val="2"/>
    </font>
    <font>
      <u/>
      <sz val="12"/>
      <color theme="10"/>
      <name val="Segoe UI Light"/>
      <family val="2"/>
    </font>
    <font>
      <b/>
      <sz val="20"/>
      <color rgb="FF0070C0"/>
      <name val="Amasis MT Pro"/>
      <family val="1"/>
    </font>
    <font>
      <b/>
      <sz val="11"/>
      <color rgb="FF0070C0"/>
      <name val="Segoe UI Light"/>
      <family val="2"/>
    </font>
    <font>
      <sz val="14"/>
      <color theme="0"/>
      <name val="Segoe UI Light"/>
      <family val="2"/>
    </font>
    <font>
      <sz val="11"/>
      <name val="Segoe UI Light"/>
      <family val="2"/>
    </font>
    <font>
      <b/>
      <sz val="12"/>
      <name val="Calibri"/>
      <family val="2"/>
      <scheme val="minor"/>
    </font>
    <font>
      <sz val="11"/>
      <color rgb="FF00B050"/>
      <name val="Segoe UI Light"/>
      <family val="2"/>
    </font>
    <font>
      <b/>
      <sz val="22"/>
      <color rgb="FF0070C0"/>
      <name val="Segoe UI Light"/>
      <family val="2"/>
    </font>
    <font>
      <sz val="12"/>
      <color rgb="FF3F3F76"/>
      <name val="Calibri"/>
      <family val="2"/>
      <scheme val="minor"/>
    </font>
    <font>
      <sz val="11"/>
      <color indexed="8"/>
      <name val="Segoe UI Light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/>
      <top style="thin">
        <color theme="5" tint="0.79998168889431442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 style="thin">
        <color theme="9" tint="0.79998168889431442"/>
      </top>
      <bottom/>
      <diagonal/>
    </border>
    <border>
      <left/>
      <right/>
      <top style="thin">
        <color theme="9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9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/>
      <diagonal/>
    </border>
    <border>
      <left style="thin">
        <color theme="9" tint="0.79998168889431442"/>
      </left>
      <right style="medium">
        <color theme="9"/>
      </right>
      <top style="thin">
        <color theme="9" tint="0.79998168889431442"/>
      </top>
      <bottom/>
      <diagonal/>
    </border>
    <border>
      <left style="medium">
        <color theme="9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/>
      </right>
      <top/>
      <bottom/>
      <diagonal/>
    </border>
    <border>
      <left style="medium">
        <color theme="9"/>
      </left>
      <right/>
      <top style="thin">
        <color theme="9" tint="0.79998168889431442"/>
      </top>
      <bottom style="medium">
        <color theme="9"/>
      </bottom>
      <diagonal/>
    </border>
    <border>
      <left/>
      <right/>
      <top style="thin">
        <color theme="9" tint="0.79998168889431442"/>
      </top>
      <bottom style="medium">
        <color theme="9"/>
      </bottom>
      <diagonal/>
    </border>
    <border>
      <left/>
      <right style="thin">
        <color theme="5" tint="0.79998168889431442"/>
      </right>
      <top style="thin">
        <color theme="9" tint="0.79998168889431442"/>
      </top>
      <bottom style="medium">
        <color theme="9"/>
      </bottom>
      <diagonal/>
    </border>
    <border>
      <left style="thin">
        <color theme="5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medium">
        <color theme="9"/>
      </bottom>
      <diagonal/>
    </border>
    <border>
      <left style="thin">
        <color theme="9" tint="0.79998168889431442"/>
      </left>
      <right style="medium">
        <color theme="9"/>
      </right>
      <top/>
      <bottom style="medium">
        <color theme="9"/>
      </bottom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/>
      <right style="thin">
        <color theme="5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medium">
        <color theme="9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medium">
        <color theme="9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theme="5" tint="0.79998168889431442"/>
      </left>
      <right style="medium">
        <color theme="9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 style="thin">
        <color theme="5" tint="0.79998168889431442"/>
      </right>
      <top/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/>
      </bottom>
      <diagonal/>
    </border>
    <border>
      <left/>
      <right style="thin">
        <color theme="5" tint="0.79998168889431442"/>
      </right>
      <top style="thin">
        <color theme="5" tint="0.79998168889431442"/>
      </top>
      <bottom style="medium">
        <color theme="9"/>
      </bottom>
      <diagonal/>
    </border>
    <border>
      <left/>
      <right style="thin">
        <color rgb="FF7F7F7F"/>
      </right>
      <top style="medium">
        <color theme="9"/>
      </top>
      <bottom/>
      <diagonal/>
    </border>
    <border>
      <left style="thin">
        <color rgb="FF7F7F7F"/>
      </left>
      <right/>
      <top style="medium">
        <color theme="9"/>
      </top>
      <bottom/>
      <diagonal/>
    </border>
    <border>
      <left/>
      <right style="thin">
        <color rgb="FF7F7F7F"/>
      </right>
      <top/>
      <bottom style="medium">
        <color theme="9"/>
      </bottom>
      <diagonal/>
    </border>
    <border>
      <left style="thin">
        <color rgb="FF7F7F7F"/>
      </left>
      <right/>
      <top/>
      <bottom style="medium">
        <color theme="9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horizontal="center"/>
    </xf>
    <xf numFmtId="0" fontId="1" fillId="0" borderId="0"/>
    <xf numFmtId="0" fontId="38" fillId="29" borderId="0" applyNumberFormat="0" applyBorder="0" applyAlignment="0" applyProtection="0"/>
    <xf numFmtId="0" fontId="41" fillId="5" borderId="4" applyNumberFormat="0" applyAlignment="0" applyProtection="0"/>
    <xf numFmtId="0" fontId="42" fillId="0" borderId="0" applyNumberFormat="0" applyFont="0" applyFill="0" applyBorder="0" applyAlignment="0" applyProtection="0"/>
    <xf numFmtId="0" fontId="43" fillId="2" borderId="0" applyNumberFormat="0" applyBorder="0" applyAlignment="0" applyProtection="0"/>
  </cellStyleXfs>
  <cellXfs count="207">
    <xf numFmtId="0" fontId="0" fillId="0" borderId="0" xfId="0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0" fontId="0" fillId="35" borderId="0" xfId="0" applyFill="1"/>
    <xf numFmtId="0" fontId="0" fillId="34" borderId="0" xfId="0" applyFill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34" borderId="0" xfId="0" applyFont="1" applyFill="1" applyAlignment="1">
      <alignment vertical="center"/>
    </xf>
    <xf numFmtId="0" fontId="22" fillId="36" borderId="12" xfId="0" applyFont="1" applyFill="1" applyBorder="1" applyAlignment="1">
      <alignment horizontal="center" vertical="center"/>
    </xf>
    <xf numFmtId="0" fontId="22" fillId="36" borderId="12" xfId="0" applyFont="1" applyFill="1" applyBorder="1" applyAlignment="1">
      <alignment horizontal="center" vertical="center" wrapText="1"/>
    </xf>
    <xf numFmtId="0" fontId="30" fillId="34" borderId="0" xfId="0" applyFont="1" applyFill="1" applyAlignment="1">
      <alignment vertical="center"/>
    </xf>
    <xf numFmtId="0" fontId="30" fillId="34" borderId="0" xfId="0" applyFont="1" applyFill="1" applyAlignment="1">
      <alignment horizontal="center" vertical="center"/>
    </xf>
    <xf numFmtId="0" fontId="22" fillId="36" borderId="13" xfId="0" applyFont="1" applyFill="1" applyBorder="1" applyAlignment="1">
      <alignment horizontal="center" vertical="center"/>
    </xf>
    <xf numFmtId="0" fontId="22" fillId="36" borderId="14" xfId="0" applyFont="1" applyFill="1" applyBorder="1" applyAlignment="1">
      <alignment horizontal="center" vertical="center"/>
    </xf>
    <xf numFmtId="0" fontId="22" fillId="36" borderId="15" xfId="0" applyFont="1" applyFill="1" applyBorder="1" applyAlignment="1">
      <alignment horizontal="center" vertical="center"/>
    </xf>
    <xf numFmtId="0" fontId="25" fillId="36" borderId="17" xfId="0" applyFont="1" applyFill="1" applyBorder="1" applyAlignment="1">
      <alignment horizontal="center" vertical="center"/>
    </xf>
    <xf numFmtId="0" fontId="25" fillId="36" borderId="16" xfId="0" applyFont="1" applyFill="1" applyBorder="1" applyAlignment="1">
      <alignment horizontal="center" vertical="center"/>
    </xf>
    <xf numFmtId="0" fontId="25" fillId="36" borderId="18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/>
    </xf>
    <xf numFmtId="0" fontId="0" fillId="34" borderId="19" xfId="0" applyFill="1" applyBorder="1"/>
    <xf numFmtId="0" fontId="0" fillId="34" borderId="20" xfId="0" applyFill="1" applyBorder="1"/>
    <xf numFmtId="0" fontId="0" fillId="34" borderId="21" xfId="0" applyFill="1" applyBorder="1"/>
    <xf numFmtId="0" fontId="0" fillId="34" borderId="22" xfId="0" applyFill="1" applyBorder="1"/>
    <xf numFmtId="0" fontId="0" fillId="34" borderId="23" xfId="0" applyFill="1" applyBorder="1"/>
    <xf numFmtId="0" fontId="0" fillId="34" borderId="25" xfId="0" applyFill="1" applyBorder="1"/>
    <xf numFmtId="0" fontId="0" fillId="34" borderId="26" xfId="0" applyFill="1" applyBorder="1"/>
    <xf numFmtId="0" fontId="20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center"/>
    </xf>
    <xf numFmtId="0" fontId="31" fillId="36" borderId="10" xfId="0" applyFont="1" applyFill="1" applyBorder="1" applyAlignment="1">
      <alignment horizontal="right" vertical="center"/>
    </xf>
    <xf numFmtId="0" fontId="25" fillId="34" borderId="0" xfId="0" applyFont="1" applyFill="1" applyAlignment="1">
      <alignment horizontal="right" vertical="center"/>
    </xf>
    <xf numFmtId="0" fontId="0" fillId="34" borderId="0" xfId="0" applyFill="1" applyAlignment="1">
      <alignment horizontal="center"/>
    </xf>
    <xf numFmtId="0" fontId="37" fillId="0" borderId="0" xfId="44" applyFont="1" applyAlignment="1">
      <alignment vertical="center"/>
    </xf>
    <xf numFmtId="0" fontId="37" fillId="0" borderId="31" xfId="44" applyFont="1" applyBorder="1" applyAlignment="1">
      <alignment vertical="center"/>
    </xf>
    <xf numFmtId="44" fontId="37" fillId="0" borderId="37" xfId="44" applyNumberFormat="1" applyFont="1" applyBorder="1" applyAlignment="1">
      <alignment vertical="center"/>
    </xf>
    <xf numFmtId="44" fontId="37" fillId="0" borderId="38" xfId="44" applyNumberFormat="1" applyFont="1" applyBorder="1" applyAlignment="1">
      <alignment vertical="center"/>
    </xf>
    <xf numFmtId="44" fontId="37" fillId="0" borderId="43" xfId="44" applyNumberFormat="1" applyFont="1" applyBorder="1" applyAlignment="1">
      <alignment vertical="center"/>
    </xf>
    <xf numFmtId="44" fontId="37" fillId="0" borderId="48" xfId="44" applyNumberFormat="1" applyFont="1" applyBorder="1" applyAlignment="1">
      <alignment vertical="center"/>
    </xf>
    <xf numFmtId="44" fontId="37" fillId="0" borderId="49" xfId="44" applyNumberFormat="1" applyFont="1" applyBorder="1" applyAlignment="1">
      <alignment vertical="center"/>
    </xf>
    <xf numFmtId="0" fontId="37" fillId="0" borderId="27" xfId="44" applyFont="1" applyBorder="1" applyAlignment="1">
      <alignment vertical="center"/>
    </xf>
    <xf numFmtId="0" fontId="37" fillId="0" borderId="28" xfId="44" applyFont="1" applyBorder="1" applyAlignment="1">
      <alignment vertical="center"/>
    </xf>
    <xf numFmtId="0" fontId="37" fillId="0" borderId="33" xfId="44" applyFont="1" applyBorder="1" applyAlignment="1">
      <alignment vertical="center"/>
    </xf>
    <xf numFmtId="0" fontId="37" fillId="0" borderId="52" xfId="44" applyFont="1" applyBorder="1" applyAlignment="1">
      <alignment vertical="center"/>
    </xf>
    <xf numFmtId="0" fontId="37" fillId="0" borderId="53" xfId="44" applyFont="1" applyBorder="1" applyAlignment="1">
      <alignment vertical="center"/>
    </xf>
    <xf numFmtId="44" fontId="37" fillId="0" borderId="54" xfId="44" applyNumberFormat="1" applyFont="1" applyBorder="1" applyAlignment="1">
      <alignment vertical="center"/>
    </xf>
    <xf numFmtId="0" fontId="45" fillId="5" borderId="42" xfId="46" applyFont="1" applyBorder="1" applyAlignment="1" applyProtection="1">
      <alignment horizontal="center" vertical="center"/>
      <protection locked="0"/>
    </xf>
    <xf numFmtId="44" fontId="37" fillId="0" borderId="0" xfId="44" applyNumberFormat="1" applyFont="1" applyAlignment="1">
      <alignment vertical="center"/>
    </xf>
    <xf numFmtId="44" fontId="37" fillId="0" borderId="55" xfId="44" applyNumberFormat="1" applyFont="1" applyBorder="1" applyAlignment="1">
      <alignment vertical="center"/>
    </xf>
    <xf numFmtId="0" fontId="37" fillId="0" borderId="45" xfId="44" applyFont="1" applyBorder="1" applyAlignment="1">
      <alignment vertical="center"/>
    </xf>
    <xf numFmtId="0" fontId="37" fillId="0" borderId="46" xfId="44" applyFont="1" applyBorder="1" applyAlignment="1">
      <alignment vertical="center"/>
    </xf>
    <xf numFmtId="44" fontId="37" fillId="0" borderId="47" xfId="44" applyNumberFormat="1" applyFont="1" applyBorder="1" applyAlignment="1">
      <alignment vertical="center"/>
    </xf>
    <xf numFmtId="0" fontId="45" fillId="5" borderId="56" xfId="46" applyFont="1" applyBorder="1" applyAlignment="1" applyProtection="1">
      <alignment horizontal="center" vertical="center"/>
      <protection locked="0"/>
    </xf>
    <xf numFmtId="44" fontId="37" fillId="0" borderId="57" xfId="44" applyNumberFormat="1" applyFont="1" applyBorder="1" applyAlignment="1">
      <alignment vertical="center"/>
    </xf>
    <xf numFmtId="44" fontId="37" fillId="0" borderId="58" xfId="44" applyNumberFormat="1" applyFont="1" applyBorder="1" applyAlignment="1">
      <alignment vertical="center"/>
    </xf>
    <xf numFmtId="0" fontId="37" fillId="0" borderId="29" xfId="44" applyFont="1" applyBorder="1" applyAlignment="1">
      <alignment vertical="center"/>
    </xf>
    <xf numFmtId="0" fontId="37" fillId="0" borderId="0" xfId="44" applyFont="1" applyAlignment="1">
      <alignment horizontal="right" vertical="center"/>
    </xf>
    <xf numFmtId="0" fontId="45" fillId="5" borderId="60" xfId="46" applyFont="1" applyBorder="1" applyAlignment="1" applyProtection="1">
      <alignment horizontal="center" vertical="center"/>
      <protection locked="0"/>
    </xf>
    <xf numFmtId="0" fontId="37" fillId="0" borderId="61" xfId="44" applyFont="1" applyBorder="1" applyAlignment="1">
      <alignment vertical="center"/>
    </xf>
    <xf numFmtId="0" fontId="37" fillId="0" borderId="40" xfId="44" applyFont="1" applyBorder="1" applyAlignment="1">
      <alignment vertical="center"/>
    </xf>
    <xf numFmtId="0" fontId="37" fillId="0" borderId="62" xfId="44" applyFont="1" applyBorder="1" applyAlignment="1">
      <alignment vertical="center"/>
    </xf>
    <xf numFmtId="44" fontId="37" fillId="0" borderId="63" xfId="44" applyNumberFormat="1" applyFont="1" applyBorder="1" applyAlignment="1">
      <alignment vertical="center"/>
    </xf>
    <xf numFmtId="0" fontId="37" fillId="0" borderId="30" xfId="44" applyFont="1" applyBorder="1" applyAlignment="1">
      <alignment vertical="center"/>
    </xf>
    <xf numFmtId="0" fontId="37" fillId="0" borderId="64" xfId="44" applyFont="1" applyBorder="1" applyAlignment="1">
      <alignment vertical="center"/>
    </xf>
    <xf numFmtId="0" fontId="45" fillId="5" borderId="65" xfId="46" applyFont="1" applyBorder="1" applyAlignment="1" applyProtection="1">
      <alignment horizontal="center" vertical="center"/>
      <protection locked="0"/>
    </xf>
    <xf numFmtId="0" fontId="44" fillId="35" borderId="28" xfId="48" applyFont="1" applyFill="1" applyBorder="1" applyAlignment="1">
      <alignment horizontal="center" vertical="center"/>
    </xf>
    <xf numFmtId="0" fontId="44" fillId="35" borderId="33" xfId="48" applyFont="1" applyFill="1" applyBorder="1" applyAlignment="1">
      <alignment horizontal="center" vertical="center"/>
    </xf>
    <xf numFmtId="165" fontId="49" fillId="35" borderId="0" xfId="48" applyNumberFormat="1" applyFont="1" applyFill="1" applyBorder="1" applyAlignment="1">
      <alignment vertical="center"/>
    </xf>
    <xf numFmtId="0" fontId="44" fillId="35" borderId="29" xfId="48" applyFont="1" applyFill="1" applyBorder="1" applyAlignment="1">
      <alignment vertical="center"/>
    </xf>
    <xf numFmtId="0" fontId="44" fillId="35" borderId="0" xfId="48" applyFont="1" applyFill="1" applyBorder="1" applyAlignment="1">
      <alignment horizontal="center" vertical="center"/>
    </xf>
    <xf numFmtId="0" fontId="44" fillId="35" borderId="51" xfId="48" applyFont="1" applyFill="1" applyBorder="1" applyAlignment="1">
      <alignment horizontal="center" vertical="center"/>
    </xf>
    <xf numFmtId="0" fontId="51" fillId="35" borderId="28" xfId="48" applyFont="1" applyFill="1" applyBorder="1" applyAlignment="1">
      <alignment vertical="center"/>
    </xf>
    <xf numFmtId="0" fontId="44" fillId="35" borderId="28" xfId="48" applyFont="1" applyFill="1" applyBorder="1" applyAlignment="1">
      <alignment vertical="center"/>
    </xf>
    <xf numFmtId="0" fontId="52" fillId="35" borderId="28" xfId="47" applyFont="1" applyFill="1" applyBorder="1" applyAlignment="1">
      <alignment vertical="center"/>
    </xf>
    <xf numFmtId="0" fontId="50" fillId="35" borderId="33" xfId="47" applyFont="1" applyFill="1" applyBorder="1" applyAlignment="1" applyProtection="1">
      <alignment horizontal="center" vertical="center"/>
      <protection locked="0"/>
    </xf>
    <xf numFmtId="0" fontId="45" fillId="34" borderId="42" xfId="46" applyFont="1" applyFill="1" applyBorder="1" applyAlignment="1" applyProtection="1">
      <alignment horizontal="center" vertical="center"/>
      <protection locked="0"/>
    </xf>
    <xf numFmtId="0" fontId="45" fillId="34" borderId="56" xfId="46" applyFont="1" applyFill="1" applyBorder="1" applyAlignment="1" applyProtection="1">
      <alignment horizontal="center" vertical="center"/>
      <protection locked="0"/>
    </xf>
    <xf numFmtId="0" fontId="45" fillId="34" borderId="65" xfId="46" applyFont="1" applyFill="1" applyBorder="1" applyAlignment="1" applyProtection="1">
      <alignment horizontal="center" vertical="center"/>
      <protection locked="0"/>
    </xf>
    <xf numFmtId="0" fontId="0" fillId="34" borderId="12" xfId="0" applyFill="1" applyBorder="1" applyAlignment="1">
      <alignment horizontal="center" vertical="center"/>
    </xf>
    <xf numFmtId="0" fontId="37" fillId="34" borderId="0" xfId="44" applyFont="1" applyFill="1" applyAlignment="1">
      <alignment vertical="center"/>
    </xf>
    <xf numFmtId="0" fontId="37" fillId="34" borderId="0" xfId="44" applyFont="1" applyFill="1" applyAlignment="1">
      <alignment horizontal="left" vertical="center"/>
    </xf>
    <xf numFmtId="0" fontId="0" fillId="43" borderId="0" xfId="0" applyFill="1"/>
    <xf numFmtId="0" fontId="0" fillId="42" borderId="0" xfId="0" applyFill="1"/>
    <xf numFmtId="166" fontId="0" fillId="43" borderId="0" xfId="0" applyNumberFormat="1" applyFill="1"/>
    <xf numFmtId="0" fontId="45" fillId="34" borderId="0" xfId="46" applyFont="1" applyFill="1" applyBorder="1" applyAlignment="1" applyProtection="1">
      <alignment horizontal="center" vertical="center"/>
      <protection locked="0"/>
    </xf>
    <xf numFmtId="0" fontId="37" fillId="34" borderId="29" xfId="44" applyFont="1" applyFill="1" applyBorder="1" applyAlignment="1">
      <alignment vertical="center"/>
    </xf>
    <xf numFmtId="44" fontId="37" fillId="34" borderId="0" xfId="44" applyNumberFormat="1" applyFont="1" applyFill="1" applyAlignment="1">
      <alignment vertical="center"/>
    </xf>
    <xf numFmtId="44" fontId="46" fillId="34" borderId="0" xfId="44" applyNumberFormat="1" applyFont="1" applyFill="1" applyAlignment="1">
      <alignment horizontal="center" vertical="center"/>
    </xf>
    <xf numFmtId="0" fontId="45" fillId="42" borderId="56" xfId="46" applyFont="1" applyFill="1" applyBorder="1" applyAlignment="1" applyProtection="1">
      <alignment horizontal="center" vertical="center"/>
      <protection locked="0"/>
    </xf>
    <xf numFmtId="166" fontId="0" fillId="42" borderId="0" xfId="0" applyNumberFormat="1" applyFill="1"/>
    <xf numFmtId="0" fontId="25" fillId="34" borderId="12" xfId="0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0" fillId="34" borderId="12" xfId="0" applyFill="1" applyBorder="1" applyAlignment="1">
      <alignment horizontal="center"/>
    </xf>
    <xf numFmtId="0" fontId="61" fillId="33" borderId="12" xfId="0" applyFont="1" applyFill="1" applyBorder="1" applyAlignment="1">
      <alignment horizontal="center" vertical="center"/>
    </xf>
    <xf numFmtId="0" fontId="62" fillId="34" borderId="0" xfId="0" applyFont="1" applyFill="1"/>
    <xf numFmtId="0" fontId="37" fillId="34" borderId="51" xfId="44" applyFont="1" applyFill="1" applyBorder="1" applyAlignment="1">
      <alignment vertical="center"/>
    </xf>
    <xf numFmtId="0" fontId="37" fillId="34" borderId="52" xfId="44" applyFont="1" applyFill="1" applyBorder="1" applyAlignment="1">
      <alignment vertical="center"/>
    </xf>
    <xf numFmtId="0" fontId="37" fillId="34" borderId="61" xfId="44" applyFont="1" applyFill="1" applyBorder="1" applyAlignment="1">
      <alignment vertical="center"/>
    </xf>
    <xf numFmtId="0" fontId="37" fillId="34" borderId="40" xfId="44" applyFont="1" applyFill="1" applyBorder="1" applyAlignment="1">
      <alignment vertical="center"/>
    </xf>
    <xf numFmtId="0" fontId="37" fillId="34" borderId="62" xfId="44" applyFont="1" applyFill="1" applyBorder="1" applyAlignment="1">
      <alignment vertical="center"/>
    </xf>
    <xf numFmtId="0" fontId="37" fillId="34" borderId="30" xfId="44" applyFont="1" applyFill="1" applyBorder="1" applyAlignment="1">
      <alignment vertical="center"/>
    </xf>
    <xf numFmtId="0" fontId="37" fillId="34" borderId="31" xfId="44" applyFont="1" applyFill="1" applyBorder="1" applyAlignment="1">
      <alignment vertical="center"/>
    </xf>
    <xf numFmtId="0" fontId="46" fillId="34" borderId="0" xfId="44" applyFont="1" applyFill="1" applyAlignment="1">
      <alignment horizontal="left" vertical="center"/>
    </xf>
    <xf numFmtId="0" fontId="40" fillId="34" borderId="70" xfId="44" applyFont="1" applyFill="1" applyBorder="1" applyAlignment="1">
      <alignment vertical="center"/>
    </xf>
    <xf numFmtId="0" fontId="40" fillId="34" borderId="73" xfId="44" applyFont="1" applyFill="1" applyBorder="1" applyAlignment="1">
      <alignment vertical="center"/>
    </xf>
    <xf numFmtId="0" fontId="40" fillId="34" borderId="75" xfId="44" applyFont="1" applyFill="1" applyBorder="1" applyAlignment="1">
      <alignment vertical="center"/>
    </xf>
    <xf numFmtId="0" fontId="24" fillId="34" borderId="0" xfId="0" applyFont="1" applyFill="1"/>
    <xf numFmtId="0" fontId="18" fillId="34" borderId="0" xfId="0" applyFont="1" applyFill="1"/>
    <xf numFmtId="0" fontId="37" fillId="34" borderId="0" xfId="44" applyFont="1" applyFill="1" applyAlignment="1">
      <alignment vertical="top"/>
    </xf>
    <xf numFmtId="0" fontId="26" fillId="37" borderId="0" xfId="0" applyFont="1" applyFill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34" borderId="12" xfId="0" applyFont="1" applyFill="1" applyBorder="1" applyAlignment="1" applyProtection="1">
      <alignment horizontal="center" vertical="center" wrapText="1"/>
      <protection locked="0"/>
    </xf>
    <xf numFmtId="0" fontId="19" fillId="34" borderId="12" xfId="42" applyFill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0" fillId="34" borderId="12" xfId="0" applyFont="1" applyFill="1" applyBorder="1" applyAlignment="1" applyProtection="1">
      <alignment horizontal="center" vertical="center"/>
      <protection locked="0"/>
    </xf>
    <xf numFmtId="0" fontId="67" fillId="34" borderId="12" xfId="0" applyFont="1" applyFill="1" applyBorder="1" applyAlignment="1" applyProtection="1">
      <alignment horizontal="center" vertical="center"/>
      <protection locked="0"/>
    </xf>
    <xf numFmtId="0" fontId="57" fillId="0" borderId="12" xfId="43" applyNumberFormat="1" applyFont="1" applyFill="1" applyBorder="1" applyAlignment="1" applyProtection="1">
      <alignment horizontal="center" vertical="center"/>
      <protection locked="0"/>
    </xf>
    <xf numFmtId="0" fontId="58" fillId="0" borderId="12" xfId="42" applyNumberFormat="1" applyFont="1" applyFill="1" applyBorder="1" applyAlignment="1" applyProtection="1">
      <alignment horizontal="center" vertical="center"/>
      <protection locked="0"/>
    </xf>
    <xf numFmtId="0" fontId="0" fillId="34" borderId="12" xfId="0" applyFill="1" applyBorder="1" applyAlignment="1" applyProtection="1">
      <alignment horizontal="center" vertical="center"/>
      <protection locked="0"/>
    </xf>
    <xf numFmtId="0" fontId="2" fillId="34" borderId="12" xfId="0" applyFont="1" applyFill="1" applyBorder="1" applyAlignment="1" applyProtection="1">
      <alignment horizontal="center" vertical="center"/>
      <protection locked="0"/>
    </xf>
    <xf numFmtId="0" fontId="45" fillId="39" borderId="36" xfId="46" applyFont="1" applyFill="1" applyBorder="1" applyAlignment="1" applyProtection="1">
      <alignment horizontal="center" vertical="center"/>
      <protection locked="0"/>
    </xf>
    <xf numFmtId="0" fontId="45" fillId="39" borderId="42" xfId="46" applyFont="1" applyFill="1" applyBorder="1" applyAlignment="1" applyProtection="1">
      <alignment horizontal="center" vertical="center"/>
      <protection locked="0"/>
    </xf>
    <xf numFmtId="0" fontId="45" fillId="39" borderId="32" xfId="46" applyFont="1" applyFill="1" applyBorder="1" applyAlignment="1" applyProtection="1">
      <alignment horizontal="center" vertical="center"/>
      <protection locked="0"/>
    </xf>
    <xf numFmtId="0" fontId="53" fillId="40" borderId="60" xfId="46" applyFont="1" applyFill="1" applyBorder="1" applyAlignment="1" applyProtection="1">
      <alignment horizontal="center" vertical="center"/>
      <protection locked="0"/>
    </xf>
    <xf numFmtId="0" fontId="45" fillId="42" borderId="42" xfId="46" applyFont="1" applyFill="1" applyBorder="1" applyAlignment="1" applyProtection="1">
      <alignment horizontal="center" vertical="center"/>
      <protection locked="0"/>
    </xf>
    <xf numFmtId="165" fontId="49" fillId="35" borderId="0" xfId="48" applyNumberFormat="1" applyFont="1" applyFill="1" applyBorder="1" applyAlignment="1">
      <alignment horizontal="center" vertical="center"/>
    </xf>
    <xf numFmtId="0" fontId="23" fillId="36" borderId="13" xfId="0" applyFont="1" applyFill="1" applyBorder="1" applyAlignment="1">
      <alignment horizontal="center" vertical="center"/>
    </xf>
    <xf numFmtId="0" fontId="23" fillId="36" borderId="14" xfId="0" applyFont="1" applyFill="1" applyBorder="1" applyAlignment="1">
      <alignment horizontal="center" vertical="center"/>
    </xf>
    <xf numFmtId="0" fontId="23" fillId="36" borderId="15" xfId="0" applyFont="1" applyFill="1" applyBorder="1" applyAlignment="1">
      <alignment horizontal="center" vertical="center"/>
    </xf>
    <xf numFmtId="0" fontId="25" fillId="36" borderId="10" xfId="0" applyFont="1" applyFill="1" applyBorder="1" applyAlignment="1" applyProtection="1">
      <alignment horizontal="left" vertical="center"/>
      <protection locked="0"/>
    </xf>
    <xf numFmtId="0" fontId="19" fillId="36" borderId="10" xfId="42" applyFill="1" applyBorder="1" applyAlignment="1" applyProtection="1">
      <alignment horizontal="left" vertical="center"/>
      <protection locked="0"/>
    </xf>
    <xf numFmtId="0" fontId="31" fillId="38" borderId="0" xfId="0" applyFont="1" applyFill="1" applyAlignment="1">
      <alignment horizontal="center" vertical="center"/>
    </xf>
    <xf numFmtId="0" fontId="34" fillId="34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35" fillId="34" borderId="0" xfId="0" applyFont="1" applyFill="1" applyAlignment="1">
      <alignment horizontal="center"/>
    </xf>
    <xf numFmtId="0" fontId="29" fillId="34" borderId="0" xfId="0" applyFont="1" applyFill="1" applyAlignment="1">
      <alignment horizontal="left" vertical="center"/>
    </xf>
    <xf numFmtId="0" fontId="36" fillId="33" borderId="0" xfId="0" applyFont="1" applyFill="1" applyAlignment="1">
      <alignment horizontal="center"/>
    </xf>
    <xf numFmtId="0" fontId="30" fillId="34" borderId="0" xfId="0" applyFont="1" applyFill="1" applyAlignment="1">
      <alignment horizontal="left" vertical="center" wrapText="1"/>
    </xf>
    <xf numFmtId="0" fontId="65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/>
    </xf>
    <xf numFmtId="0" fontId="0" fillId="34" borderId="22" xfId="0" applyFill="1" applyBorder="1" applyAlignment="1">
      <alignment horizontal="center"/>
    </xf>
    <xf numFmtId="0" fontId="31" fillId="38" borderId="10" xfId="0" applyFont="1" applyFill="1" applyBorder="1" applyAlignment="1">
      <alignment horizontal="center" vertical="center"/>
    </xf>
    <xf numFmtId="0" fontId="32" fillId="34" borderId="0" xfId="0" applyFont="1" applyFill="1" applyAlignment="1">
      <alignment horizontal="center"/>
    </xf>
    <xf numFmtId="0" fontId="26" fillId="34" borderId="0" xfId="0" applyFont="1" applyFill="1" applyAlignment="1">
      <alignment horizontal="left" vertical="center" wrapText="1"/>
    </xf>
    <xf numFmtId="0" fontId="33" fillId="34" borderId="0" xfId="42" applyFont="1" applyFill="1" applyAlignment="1">
      <alignment horizontal="center" vertical="center" wrapText="1"/>
    </xf>
    <xf numFmtId="0" fontId="25" fillId="36" borderId="11" xfId="0" applyFont="1" applyFill="1" applyBorder="1" applyAlignment="1" applyProtection="1">
      <alignment horizontal="left" vertical="center"/>
      <protection locked="0"/>
    </xf>
    <xf numFmtId="0" fontId="37" fillId="34" borderId="0" xfId="44" applyFont="1" applyFill="1" applyAlignment="1">
      <alignment horizontal="right" vertical="center"/>
    </xf>
    <xf numFmtId="0" fontId="66" fillId="5" borderId="12" xfId="47" applyFont="1" applyFill="1" applyBorder="1" applyAlignment="1" applyProtection="1">
      <alignment horizontal="left" vertical="center"/>
    </xf>
    <xf numFmtId="0" fontId="66" fillId="5" borderId="12" xfId="46" applyFont="1" applyBorder="1" applyAlignment="1" applyProtection="1">
      <alignment horizontal="left" vertical="center"/>
    </xf>
    <xf numFmtId="0" fontId="39" fillId="33" borderId="0" xfId="45" applyFont="1" applyFill="1" applyAlignment="1" applyProtection="1">
      <alignment horizontal="center" vertical="center"/>
      <protection locked="0"/>
    </xf>
    <xf numFmtId="0" fontId="44" fillId="35" borderId="0" xfId="48" applyFont="1" applyFill="1" applyBorder="1" applyAlignment="1">
      <alignment horizontal="center" vertical="center"/>
    </xf>
    <xf numFmtId="0" fontId="56" fillId="34" borderId="0" xfId="44" applyFont="1" applyFill="1" applyAlignment="1">
      <alignment horizontal="center" vertical="center"/>
    </xf>
    <xf numFmtId="0" fontId="44" fillId="35" borderId="27" xfId="48" applyFont="1" applyFill="1" applyBorder="1" applyAlignment="1">
      <alignment horizontal="left" vertical="center"/>
    </xf>
    <xf numFmtId="0" fontId="44" fillId="35" borderId="28" xfId="48" applyFont="1" applyFill="1" applyBorder="1" applyAlignment="1">
      <alignment horizontal="left" vertical="center"/>
    </xf>
    <xf numFmtId="0" fontId="37" fillId="0" borderId="34" xfId="44" applyFont="1" applyBorder="1" applyAlignment="1">
      <alignment horizontal="left" vertical="center" wrapText="1"/>
    </xf>
    <xf numFmtId="0" fontId="37" fillId="0" borderId="35" xfId="44" applyFont="1" applyBorder="1" applyAlignment="1">
      <alignment horizontal="left" vertical="center" wrapText="1"/>
    </xf>
    <xf numFmtId="44" fontId="46" fillId="0" borderId="39" xfId="44" applyNumberFormat="1" applyFont="1" applyBorder="1" applyAlignment="1">
      <alignment horizontal="center" vertical="center"/>
    </xf>
    <xf numFmtId="44" fontId="46" fillId="0" borderId="44" xfId="44" applyNumberFormat="1" applyFont="1" applyBorder="1" applyAlignment="1">
      <alignment horizontal="center" vertical="center"/>
    </xf>
    <xf numFmtId="44" fontId="46" fillId="0" borderId="50" xfId="44" applyNumberFormat="1" applyFont="1" applyBorder="1" applyAlignment="1">
      <alignment horizontal="center" vertical="center"/>
    </xf>
    <xf numFmtId="0" fontId="37" fillId="0" borderId="40" xfId="44" applyFont="1" applyBorder="1" applyAlignment="1">
      <alignment horizontal="left" vertical="center" wrapText="1"/>
    </xf>
    <xf numFmtId="0" fontId="37" fillId="0" borderId="41" xfId="44" applyFont="1" applyBorder="1" applyAlignment="1">
      <alignment horizontal="left" vertical="center" wrapText="1"/>
    </xf>
    <xf numFmtId="0" fontId="37" fillId="0" borderId="45" xfId="44" applyFont="1" applyBorder="1" applyAlignment="1">
      <alignment horizontal="left" vertical="center" wrapText="1"/>
    </xf>
    <xf numFmtId="0" fontId="37" fillId="0" borderId="46" xfId="44" applyFont="1" applyBorder="1" applyAlignment="1">
      <alignment horizontal="left" vertical="center" wrapText="1"/>
    </xf>
    <xf numFmtId="0" fontId="37" fillId="0" borderId="47" xfId="44" applyFont="1" applyBorder="1" applyAlignment="1">
      <alignment horizontal="left" vertical="center" wrapText="1"/>
    </xf>
    <xf numFmtId="0" fontId="44" fillId="35" borderId="28" xfId="48" applyFont="1" applyFill="1" applyBorder="1" applyAlignment="1">
      <alignment horizontal="center" vertical="center"/>
    </xf>
    <xf numFmtId="44" fontId="46" fillId="0" borderId="51" xfId="44" applyNumberFormat="1" applyFont="1" applyBorder="1" applyAlignment="1">
      <alignment horizontal="center" vertical="center"/>
    </xf>
    <xf numFmtId="44" fontId="46" fillId="0" borderId="59" xfId="44" applyNumberFormat="1" applyFont="1" applyBorder="1" applyAlignment="1">
      <alignment horizontal="center" vertical="center"/>
    </xf>
    <xf numFmtId="0" fontId="50" fillId="41" borderId="27" xfId="47" applyFont="1" applyFill="1" applyBorder="1" applyAlignment="1" applyProtection="1">
      <alignment horizontal="left" vertical="center"/>
      <protection locked="0"/>
    </xf>
    <xf numFmtId="0" fontId="50" fillId="41" borderId="28" xfId="47" applyFont="1" applyFill="1" applyBorder="1" applyAlignment="1" applyProtection="1">
      <alignment horizontal="left" vertical="center"/>
      <protection locked="0"/>
    </xf>
    <xf numFmtId="0" fontId="54" fillId="34" borderId="27" xfId="44" applyFont="1" applyFill="1" applyBorder="1" applyAlignment="1">
      <alignment horizontal="center" vertical="center" wrapText="1"/>
    </xf>
    <xf numFmtId="0" fontId="54" fillId="34" borderId="28" xfId="44" applyFont="1" applyFill="1" applyBorder="1" applyAlignment="1">
      <alignment horizontal="center" vertical="center" wrapText="1"/>
    </xf>
    <xf numFmtId="0" fontId="54" fillId="34" borderId="66" xfId="44" applyFont="1" applyFill="1" applyBorder="1" applyAlignment="1">
      <alignment horizontal="center" vertical="center" wrapText="1"/>
    </xf>
    <xf numFmtId="0" fontId="54" fillId="34" borderId="30" xfId="44" applyFont="1" applyFill="1" applyBorder="1" applyAlignment="1">
      <alignment horizontal="center" vertical="center" wrapText="1"/>
    </xf>
    <xf numFmtId="0" fontId="54" fillId="34" borderId="31" xfId="44" applyFont="1" applyFill="1" applyBorder="1" applyAlignment="1">
      <alignment horizontal="center" vertical="center" wrapText="1"/>
    </xf>
    <xf numFmtId="0" fontId="54" fillId="34" borderId="68" xfId="44" applyFont="1" applyFill="1" applyBorder="1" applyAlignment="1">
      <alignment horizontal="center" vertical="center" wrapText="1"/>
    </xf>
    <xf numFmtId="0" fontId="43" fillId="43" borderId="67" xfId="48" applyFill="1" applyBorder="1" applyAlignment="1" applyProtection="1">
      <alignment horizontal="center" vertical="center"/>
      <protection locked="0"/>
    </xf>
    <xf numFmtId="0" fontId="43" fillId="43" borderId="33" xfId="48" applyFill="1" applyBorder="1" applyAlignment="1" applyProtection="1">
      <alignment horizontal="center" vertical="center"/>
      <protection locked="0"/>
    </xf>
    <xf numFmtId="0" fontId="43" fillId="43" borderId="69" xfId="48" applyFill="1" applyBorder="1" applyAlignment="1" applyProtection="1">
      <alignment horizontal="center" vertical="center"/>
      <protection locked="0"/>
    </xf>
    <xf numFmtId="0" fontId="43" fillId="43" borderId="59" xfId="48" applyFill="1" applyBorder="1" applyAlignment="1" applyProtection="1">
      <alignment horizontal="center" vertical="center"/>
      <protection locked="0"/>
    </xf>
    <xf numFmtId="0" fontId="63" fillId="34" borderId="27" xfId="44" applyFont="1" applyFill="1" applyBorder="1" applyAlignment="1">
      <alignment horizontal="center" vertical="center" wrapText="1"/>
    </xf>
    <xf numFmtId="0" fontId="63" fillId="34" borderId="29" xfId="44" applyFont="1" applyFill="1" applyBorder="1" applyAlignment="1">
      <alignment horizontal="center" vertical="center" wrapText="1"/>
    </xf>
    <xf numFmtId="0" fontId="63" fillId="34" borderId="30" xfId="44" applyFont="1" applyFill="1" applyBorder="1" applyAlignment="1">
      <alignment horizontal="center" vertical="center" wrapText="1"/>
    </xf>
    <xf numFmtId="44" fontId="55" fillId="43" borderId="33" xfId="48" applyNumberFormat="1" applyFont="1" applyFill="1" applyBorder="1" applyAlignment="1">
      <alignment horizontal="center" vertical="center"/>
    </xf>
    <xf numFmtId="44" fontId="55" fillId="43" borderId="51" xfId="48" applyNumberFormat="1" applyFont="1" applyFill="1" applyBorder="1" applyAlignment="1">
      <alignment horizontal="center" vertical="center"/>
    </xf>
    <xf numFmtId="44" fontId="55" fillId="43" borderId="59" xfId="48" applyNumberFormat="1" applyFont="1" applyFill="1" applyBorder="1" applyAlignment="1">
      <alignment horizontal="center" vertical="center"/>
    </xf>
    <xf numFmtId="0" fontId="54" fillId="34" borderId="71" xfId="44" applyFont="1" applyFill="1" applyBorder="1" applyAlignment="1">
      <alignment horizontal="left" vertical="center"/>
    </xf>
    <xf numFmtId="0" fontId="54" fillId="34" borderId="72" xfId="44" applyFont="1" applyFill="1" applyBorder="1" applyAlignment="1">
      <alignment horizontal="left" vertical="center"/>
    </xf>
    <xf numFmtId="0" fontId="54" fillId="34" borderId="0" xfId="44" applyFont="1" applyFill="1" applyAlignment="1">
      <alignment horizontal="left" vertical="center"/>
    </xf>
    <xf numFmtId="0" fontId="54" fillId="34" borderId="74" xfId="44" applyFont="1" applyFill="1" applyBorder="1" applyAlignment="1">
      <alignment horizontal="left" vertical="center"/>
    </xf>
    <xf numFmtId="0" fontId="54" fillId="34" borderId="76" xfId="44" applyFont="1" applyFill="1" applyBorder="1" applyAlignment="1">
      <alignment horizontal="left" vertical="center"/>
    </xf>
    <xf numFmtId="0" fontId="54" fillId="34" borderId="77" xfId="44" applyFont="1" applyFill="1" applyBorder="1" applyAlignment="1">
      <alignment horizontal="left" vertical="center"/>
    </xf>
    <xf numFmtId="0" fontId="24" fillId="36" borderId="0" xfId="0" applyFont="1" applyFill="1" applyAlignment="1">
      <alignment horizontal="center"/>
    </xf>
    <xf numFmtId="0" fontId="24" fillId="35" borderId="0" xfId="0" applyFont="1" applyFill="1" applyAlignment="1">
      <alignment horizontal="center"/>
    </xf>
    <xf numFmtId="0" fontId="66" fillId="43" borderId="12" xfId="46" applyFont="1" applyFill="1" applyBorder="1" applyAlignment="1" applyProtection="1">
      <alignment horizontal="left" vertical="center"/>
    </xf>
    <xf numFmtId="0" fontId="66" fillId="43" borderId="12" xfId="47" applyFont="1" applyFill="1" applyBorder="1" applyAlignment="1" applyProtection="1">
      <alignment horizontal="left" vertical="center"/>
    </xf>
    <xf numFmtId="164" fontId="66" fillId="43" borderId="12" xfId="46" applyNumberFormat="1" applyFont="1" applyFill="1" applyBorder="1" applyAlignment="1" applyProtection="1">
      <alignment horizontal="left" vertical="center"/>
    </xf>
    <xf numFmtId="0" fontId="24" fillId="44" borderId="0" xfId="0" applyFont="1" applyFill="1" applyAlignment="1">
      <alignment horizontal="center"/>
    </xf>
    <xf numFmtId="0" fontId="27" fillId="34" borderId="0" xfId="0" applyFont="1" applyFill="1" applyAlignment="1">
      <alignment horizontal="center"/>
    </xf>
    <xf numFmtId="0" fontId="60" fillId="34" borderId="0" xfId="0" applyFont="1" applyFill="1" applyAlignment="1">
      <alignment horizontal="center"/>
    </xf>
    <xf numFmtId="0" fontId="59" fillId="34" borderId="0" xfId="0" applyFont="1" applyFill="1" applyAlignment="1">
      <alignment horizontal="center" vertical="center"/>
    </xf>
    <xf numFmtId="0" fontId="64" fillId="34" borderId="0" xfId="0" applyFont="1" applyFill="1" applyAlignment="1">
      <alignment horizontal="left" vertical="top" wrapText="1"/>
    </xf>
    <xf numFmtId="0" fontId="0" fillId="34" borderId="0" xfId="0" applyFill="1" applyAlignment="1">
      <alignment horizontal="right"/>
    </xf>
    <xf numFmtId="0" fontId="15" fillId="34" borderId="0" xfId="0" applyFont="1" applyFill="1" applyAlignment="1">
      <alignment horizontal="left" vertical="top" wrapText="1"/>
    </xf>
    <xf numFmtId="0" fontId="58" fillId="38" borderId="0" xfId="42" applyFont="1" applyFill="1" applyAlignment="1">
      <alignment horizontal="center" vertical="center"/>
    </xf>
    <xf numFmtId="0" fontId="60" fillId="38" borderId="0" xfId="0" applyFont="1" applyFill="1" applyAlignment="1">
      <alignment horizontal="center"/>
    </xf>
    <xf numFmtId="0" fontId="0" fillId="38" borderId="0" xfId="0" applyFill="1" applyAlignment="1">
      <alignment horizontal="left" wrapText="1"/>
    </xf>
    <xf numFmtId="0" fontId="0" fillId="38" borderId="0" xfId="0" applyFill="1" applyAlignment="1">
      <alignment horizontal="left"/>
    </xf>
  </cellXfs>
  <cellStyles count="49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6 2" xfId="45" xr:uid="{61F02D66-4961-490E-AC97-9A85DDFAF053}"/>
    <cellStyle name="Correto" xfId="6" builtinId="26" customBuiltin="1"/>
    <cellStyle name="Correto 2" xfId="48" xr:uid="{9F216922-D995-41BE-9F93-0F538CBB49C1}"/>
    <cellStyle name="Entrada" xfId="9" builtinId="20" customBuiltin="1"/>
    <cellStyle name="Entrada 2" xfId="46" xr:uid="{7A2A7DFB-5ECF-4BA7-B704-2107E65BD24A}"/>
    <cellStyle name="Hiperligação" xfId="42" builtinId="8"/>
    <cellStyle name="Hiperligação 2" xfId="47" xr:uid="{1881E34C-927D-4EA8-AE6A-6E5FDB07F1BF}"/>
    <cellStyle name="Hyperlink" xfId="43" xr:uid="{F54775EB-D92F-43F5-A3A4-9A699A499F8C}"/>
    <cellStyle name="Incorreto" xfId="7" builtinId="27" customBuiltin="1"/>
    <cellStyle name="Neutro" xfId="8" builtinId="28" customBuiltin="1"/>
    <cellStyle name="Normal" xfId="0" builtinId="0"/>
    <cellStyle name="Normal 2" xfId="44" xr:uid="{58A9E815-9E4F-4262-BDE1-ACDECFA188D1}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344714</xdr:colOff>
      <xdr:row>0</xdr:row>
      <xdr:rowOff>195943</xdr:rowOff>
    </xdr:from>
    <xdr:to>
      <xdr:col>3</xdr:col>
      <xdr:colOff>16155</xdr:colOff>
      <xdr:row>9</xdr:row>
      <xdr:rowOff>119743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95C1A8-AD82-37EF-2F33-86397C645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714" y="195943"/>
          <a:ext cx="3633841" cy="2177143"/>
        </a:xfrm>
        <a:prstGeom prst="rect">
          <a:avLst/>
        </a:prstGeom>
      </xdr:spPr>
    </xdr:pic>
    <xdr:clientData/>
  </xdr:twoCellAnchor>
  <xdr:twoCellAnchor editAs="oneCell">
    <xdr:from>
      <xdr:col>11</xdr:col>
      <xdr:colOff>1654629</xdr:colOff>
      <xdr:row>0</xdr:row>
      <xdr:rowOff>11339</xdr:rowOff>
    </xdr:from>
    <xdr:to>
      <xdr:col>14</xdr:col>
      <xdr:colOff>444954</xdr:colOff>
      <xdr:row>8</xdr:row>
      <xdr:rowOff>165402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BC7C6EA-F761-549B-DB15-63C2DFCE2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600" y="11339"/>
          <a:ext cx="2099583" cy="218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533400</xdr:colOff>
      <xdr:row>1</xdr:row>
      <xdr:rowOff>281940</xdr:rowOff>
    </xdr:from>
    <xdr:ext cx="2339340" cy="1193082"/>
    <xdr:pic>
      <xdr:nvPicPr>
        <xdr:cNvPr id="2" name="Imagem 1">
          <a:extLst>
            <a:ext uri="{FF2B5EF4-FFF2-40B4-BE49-F238E27FC236}">
              <a16:creationId xmlns:a16="http://schemas.microsoft.com/office/drawing/2014/main" id="{740660D5-1FB9-4782-9BD8-2D58BC7E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708660"/>
          <a:ext cx="2339340" cy="1193082"/>
        </a:xfrm>
        <a:prstGeom prst="rect">
          <a:avLst/>
        </a:prstGeom>
      </xdr:spPr>
    </xdr:pic>
    <xdr:clientData/>
  </xdr:oneCellAnchor>
  <xdr:twoCellAnchor editAs="oneCell">
    <xdr:from>
      <xdr:col>3</xdr:col>
      <xdr:colOff>585396</xdr:colOff>
      <xdr:row>66</xdr:row>
      <xdr:rowOff>38101</xdr:rowOff>
    </xdr:from>
    <xdr:to>
      <xdr:col>8</xdr:col>
      <xdr:colOff>50801</xdr:colOff>
      <xdr:row>73</xdr:row>
      <xdr:rowOff>114301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501FEF-AD7D-4E15-B864-0155ED87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296" y="17310101"/>
          <a:ext cx="2830905" cy="1663700"/>
        </a:xfrm>
        <a:prstGeom prst="rect">
          <a:avLst/>
        </a:prstGeom>
      </xdr:spPr>
    </xdr:pic>
    <xdr:clientData/>
  </xdr:twoCellAnchor>
  <xdr:twoCellAnchor editAs="absolute">
    <xdr:from>
      <xdr:col>1</xdr:col>
      <xdr:colOff>330200</xdr:colOff>
      <xdr:row>65</xdr:row>
      <xdr:rowOff>38960</xdr:rowOff>
    </xdr:from>
    <xdr:to>
      <xdr:col>2</xdr:col>
      <xdr:colOff>1866900</xdr:colOff>
      <xdr:row>75</xdr:row>
      <xdr:rowOff>200770</xdr:rowOff>
    </xdr:to>
    <xdr:pic>
      <xdr:nvPicPr>
        <xdr:cNvPr id="4" name="Picture 18">
          <a:extLst>
            <a:ext uri="{FF2B5EF4-FFF2-40B4-BE49-F238E27FC236}">
              <a16:creationId xmlns:a16="http://schemas.microsoft.com/office/drawing/2014/main" id="{D73B6CB8-1731-4B90-B905-DC0F36D28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60" r="24579" b="8524"/>
        <a:stretch/>
      </xdr:blipFill>
      <xdr:spPr>
        <a:xfrm>
          <a:off x="1003300" y="16573090"/>
          <a:ext cx="2209800" cy="2465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419099</xdr:colOff>
      <xdr:row>2</xdr:row>
      <xdr:rowOff>21771</xdr:rowOff>
    </xdr:from>
    <xdr:to>
      <xdr:col>5</xdr:col>
      <xdr:colOff>99060</xdr:colOff>
      <xdr:row>7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80AB6D-E920-4D61-9EBD-B90A845C3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59" y="532311"/>
          <a:ext cx="2362201" cy="1189809"/>
        </a:xfrm>
        <a:prstGeom prst="rect">
          <a:avLst/>
        </a:prstGeom>
      </xdr:spPr>
    </xdr:pic>
    <xdr:clientData/>
  </xdr:twoCellAnchor>
  <xdr:twoCellAnchor editAs="absolute">
    <xdr:from>
      <xdr:col>1</xdr:col>
      <xdr:colOff>83820</xdr:colOff>
      <xdr:row>23</xdr:row>
      <xdr:rowOff>67310</xdr:rowOff>
    </xdr:from>
    <xdr:to>
      <xdr:col>4</xdr:col>
      <xdr:colOff>132897</xdr:colOff>
      <xdr:row>32</xdr:row>
      <xdr:rowOff>209920</xdr:rowOff>
    </xdr:to>
    <xdr:pic>
      <xdr:nvPicPr>
        <xdr:cNvPr id="4" name="Picture 18">
          <a:extLst>
            <a:ext uri="{FF2B5EF4-FFF2-40B4-BE49-F238E27FC236}">
              <a16:creationId xmlns:a16="http://schemas.microsoft.com/office/drawing/2014/main" id="{23520B08-2853-4F03-99E1-0CE80F3D69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60" r="24579" b="8524"/>
        <a:stretch/>
      </xdr:blipFill>
      <xdr:spPr>
        <a:xfrm>
          <a:off x="754380" y="5486400"/>
          <a:ext cx="2060757" cy="2329550"/>
        </a:xfrm>
        <a:prstGeom prst="rect">
          <a:avLst/>
        </a:prstGeom>
      </xdr:spPr>
    </xdr:pic>
    <xdr:clientData/>
  </xdr:twoCellAnchor>
  <xdr:twoCellAnchor editAs="oneCell">
    <xdr:from>
      <xdr:col>4</xdr:col>
      <xdr:colOff>449580</xdr:colOff>
      <xdr:row>24</xdr:row>
      <xdr:rowOff>99060</xdr:rowOff>
    </xdr:from>
    <xdr:to>
      <xdr:col>8</xdr:col>
      <xdr:colOff>103378</xdr:colOff>
      <xdr:row>30</xdr:row>
      <xdr:rowOff>60960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7210722-04C6-42A7-AB69-824FCDE6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820" y="5966460"/>
          <a:ext cx="2336038" cy="1394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eirastrampolinecup.pt/" TargetMode="External"/><Relationship Id="rId1" Type="http://schemas.openxmlformats.org/officeDocument/2006/relationships/hyperlink" Target="https://oeirastrampolinecup.pt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iahoteis.com/en/hotel-amazonia-jamor-in-oeiras/" TargetMode="External"/><Relationship Id="rId3" Type="http://schemas.openxmlformats.org/officeDocument/2006/relationships/hyperlink" Target="https://www.realoeiras.realhotelsgroup.com/" TargetMode="External"/><Relationship Id="rId7" Type="http://schemas.openxmlformats.org/officeDocument/2006/relationships/hyperlink" Target="https://maps.app.goo.gl/nKDd3CAonSdRmV5o7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hotel-bb.com/en/hotel/lisboa-oeiras" TargetMode="External"/><Relationship Id="rId1" Type="http://schemas.openxmlformats.org/officeDocument/2006/relationships/hyperlink" Target="https://www.ihg.com/holidayinnexpress/hotels/gb/en/lisbon/lislo/hoteldetail" TargetMode="External"/><Relationship Id="rId6" Type="http://schemas.openxmlformats.org/officeDocument/2006/relationships/hyperlink" Target="https://maps.app.goo.gl/vdkithv4RXufFqxX7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maps.app.goo.gl/pgVEekJNpPaSjjaW7" TargetMode="External"/><Relationship Id="rId10" Type="http://schemas.openxmlformats.org/officeDocument/2006/relationships/hyperlink" Target="https://www.urdafundo.pt/" TargetMode="External"/><Relationship Id="rId4" Type="http://schemas.openxmlformats.org/officeDocument/2006/relationships/hyperlink" Target="https://maps.app.goo.gl/FbdHWGnmchceQBj39" TargetMode="External"/><Relationship Id="rId9" Type="http://schemas.openxmlformats.org/officeDocument/2006/relationships/hyperlink" Target="https://maps.app.goo.gl/oeT2pBges1zBUobA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oeirastrampolinecup@urdafundo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6E7E-E89A-4A44-A9D7-0CF9CA07CA2C}">
  <sheetPr>
    <tabColor rgb="FFFF0000"/>
  </sheetPr>
  <dimension ref="A1:M16"/>
  <sheetViews>
    <sheetView zoomScaleNormal="100" workbookViewId="0">
      <selection activeCell="A13" sqref="A13"/>
    </sheetView>
  </sheetViews>
  <sheetFormatPr defaultRowHeight="16.8" x14ac:dyDescent="0.4"/>
  <cols>
    <col min="2" max="2" width="12.796875" customWidth="1"/>
    <col min="3" max="3" width="8.59765625" customWidth="1"/>
    <col min="4" max="4" width="15" customWidth="1"/>
    <col min="5" max="5" width="3.796875" customWidth="1"/>
    <col min="6" max="6" width="13.3984375" customWidth="1"/>
    <col min="7" max="7" width="3.19921875" customWidth="1"/>
    <col min="9" max="9" width="3" customWidth="1"/>
    <col min="10" max="10" width="17" customWidth="1"/>
    <col min="11" max="11" width="3" customWidth="1"/>
  </cols>
  <sheetData>
    <row r="1" spans="1:13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0.399999999999999" x14ac:dyDescent="0.4">
      <c r="A3" s="3"/>
      <c r="B3" s="92" t="s">
        <v>38</v>
      </c>
      <c r="C3" s="3"/>
      <c r="D3" s="92" t="s">
        <v>37</v>
      </c>
      <c r="E3" s="3"/>
      <c r="F3" s="92" t="s">
        <v>64</v>
      </c>
      <c r="G3" s="3"/>
      <c r="H3" s="92" t="s">
        <v>19</v>
      </c>
      <c r="I3" s="3"/>
      <c r="J3" s="92" t="s">
        <v>20</v>
      </c>
      <c r="K3" s="3"/>
      <c r="L3" s="92" t="s">
        <v>26</v>
      </c>
      <c r="M3" s="3"/>
    </row>
    <row r="4" spans="1:13" ht="20.399999999999999" x14ac:dyDescent="0.4">
      <c r="A4" s="106">
        <f>C4*20</f>
        <v>0</v>
      </c>
      <c r="B4" s="90" t="s">
        <v>21</v>
      </c>
      <c r="C4" s="106">
        <f>COUNTIF('NOMINATIVE REGISTRATION FORM'!C$46:C$70,B4)</f>
        <v>0</v>
      </c>
      <c r="D4" s="77" t="s">
        <v>159</v>
      </c>
      <c r="E4" s="3"/>
      <c r="F4" s="89" t="s">
        <v>155</v>
      </c>
      <c r="G4" s="3"/>
      <c r="H4" s="77" t="s">
        <v>42</v>
      </c>
      <c r="I4" s="3"/>
      <c r="J4" s="91" t="s">
        <v>25</v>
      </c>
      <c r="K4" s="3"/>
      <c r="L4" s="77"/>
      <c r="M4" s="3"/>
    </row>
    <row r="5" spans="1:13" ht="20.399999999999999" x14ac:dyDescent="0.4">
      <c r="A5" s="106">
        <f>C5*20</f>
        <v>0</v>
      </c>
      <c r="B5" s="90" t="s">
        <v>22</v>
      </c>
      <c r="C5" s="106">
        <f>COUNTIF('NOMINATIVE REGISTRATION FORM'!C$46:C$70,B5)</f>
        <v>0</v>
      </c>
      <c r="D5" s="77" t="s">
        <v>160</v>
      </c>
      <c r="E5" s="3"/>
      <c r="F5" s="89" t="s">
        <v>171</v>
      </c>
      <c r="G5" s="3"/>
      <c r="H5" s="77" t="s">
        <v>43</v>
      </c>
      <c r="I5" s="3"/>
      <c r="J5" s="91" t="s">
        <v>150</v>
      </c>
      <c r="K5" s="3"/>
      <c r="L5" s="77" t="s">
        <v>47</v>
      </c>
      <c r="M5" s="3"/>
    </row>
    <row r="6" spans="1:13" ht="20.399999999999999" x14ac:dyDescent="0.4">
      <c r="A6" s="106">
        <f>C6*20</f>
        <v>0</v>
      </c>
      <c r="B6" s="90" t="s">
        <v>23</v>
      </c>
      <c r="C6" s="106">
        <f>COUNTIF('NOMINATIVE REGISTRATION FORM'!C$46:C$70,B6)</f>
        <v>0</v>
      </c>
      <c r="D6" s="77" t="s">
        <v>172</v>
      </c>
      <c r="E6" s="3"/>
      <c r="F6" s="89" t="s">
        <v>156</v>
      </c>
      <c r="G6" s="3"/>
      <c r="H6" s="3"/>
      <c r="I6" s="3"/>
      <c r="J6" s="91" t="s">
        <v>151</v>
      </c>
      <c r="K6" s="3"/>
      <c r="L6" s="77" t="s">
        <v>48</v>
      </c>
      <c r="M6" s="3"/>
    </row>
    <row r="7" spans="1:13" ht="20.399999999999999" x14ac:dyDescent="0.4">
      <c r="A7" s="106">
        <f>C7*0</f>
        <v>0</v>
      </c>
      <c r="B7" s="90" t="s">
        <v>36</v>
      </c>
      <c r="C7" s="106">
        <f>COUNTIF('NOMINATIVE REGISTRATION FORM'!C$46:C$70,B7)</f>
        <v>0</v>
      </c>
      <c r="D7" s="77" t="s">
        <v>173</v>
      </c>
      <c r="E7" s="3"/>
      <c r="F7" s="89" t="s">
        <v>157</v>
      </c>
      <c r="G7" s="3"/>
      <c r="H7" s="3"/>
      <c r="I7" s="3"/>
      <c r="J7" s="91" t="s">
        <v>44</v>
      </c>
      <c r="K7" s="3"/>
      <c r="L7" s="77" t="s">
        <v>49</v>
      </c>
      <c r="M7" s="3"/>
    </row>
    <row r="8" spans="1:13" ht="20.399999999999999" x14ac:dyDescent="0.4">
      <c r="A8" s="106">
        <f t="shared" ref="A8:A13" si="0">C8*35</f>
        <v>0</v>
      </c>
      <c r="B8" s="90" t="s">
        <v>32</v>
      </c>
      <c r="C8" s="106">
        <f>COUNTIF('NOMINATIVE REGISTRATION FORM'!C$46:C$70,B8)</f>
        <v>0</v>
      </c>
      <c r="D8" s="77" t="s">
        <v>129</v>
      </c>
      <c r="E8" s="3"/>
      <c r="F8" s="89" t="s">
        <v>158</v>
      </c>
      <c r="G8" s="3"/>
      <c r="H8" s="3"/>
      <c r="I8" s="3"/>
      <c r="J8" s="91" t="s">
        <v>45</v>
      </c>
      <c r="K8" s="3"/>
      <c r="L8" s="77" t="s">
        <v>50</v>
      </c>
      <c r="M8" s="3"/>
    </row>
    <row r="9" spans="1:13" ht="20.399999999999999" x14ac:dyDescent="0.4">
      <c r="A9" s="106">
        <f t="shared" si="0"/>
        <v>0</v>
      </c>
      <c r="B9" s="90" t="s">
        <v>163</v>
      </c>
      <c r="C9" s="106">
        <f>COUNTIF('NOMINATIVE REGISTRATION FORM'!C$46:C$70,B9)</f>
        <v>0</v>
      </c>
      <c r="D9" s="77" t="s">
        <v>130</v>
      </c>
      <c r="E9" s="3"/>
      <c r="F9" s="89"/>
      <c r="G9" s="3"/>
      <c r="H9" s="3"/>
      <c r="I9" s="3"/>
      <c r="J9" s="91" t="s">
        <v>46</v>
      </c>
      <c r="K9" s="3"/>
      <c r="L9" s="3"/>
      <c r="M9" s="3"/>
    </row>
    <row r="10" spans="1:13" ht="19.2" x14ac:dyDescent="0.4">
      <c r="A10" s="106">
        <f t="shared" si="0"/>
        <v>0</v>
      </c>
      <c r="B10" s="90" t="s">
        <v>34</v>
      </c>
      <c r="C10" s="106">
        <f>COUNTIF('NOMINATIVE REGISTRATION FORM'!C$46:C$70,B10)</f>
        <v>0</v>
      </c>
      <c r="D10" s="77" t="s">
        <v>161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ht="19.2" x14ac:dyDescent="0.4">
      <c r="A11" s="106">
        <f t="shared" si="0"/>
        <v>0</v>
      </c>
      <c r="B11" s="90" t="s">
        <v>35</v>
      </c>
      <c r="C11" s="106">
        <f>COUNTIF('NOMINATIVE REGISTRATION FORM'!C$46:C$70,B11)</f>
        <v>0</v>
      </c>
      <c r="D11" s="77" t="s">
        <v>162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ht="19.2" x14ac:dyDescent="0.4">
      <c r="A12" s="106">
        <f t="shared" si="0"/>
        <v>0</v>
      </c>
      <c r="B12" s="90" t="s">
        <v>153</v>
      </c>
      <c r="C12" s="106">
        <f>COUNTIF('NOMINATIVE REGISTRATION FORM'!C$46:C$70,B12)</f>
        <v>0</v>
      </c>
      <c r="D12" s="77" t="s">
        <v>132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ht="19.2" x14ac:dyDescent="0.4">
      <c r="A13" s="106">
        <f t="shared" si="0"/>
        <v>0</v>
      </c>
      <c r="B13" s="90" t="s">
        <v>33</v>
      </c>
      <c r="C13" s="106">
        <f>COUNTIF('NOMINATIVE REGISTRATION FORM'!C$46:C$70,B13)</f>
        <v>0</v>
      </c>
      <c r="D13" s="77" t="s">
        <v>131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4">
      <c r="B15" s="3"/>
    </row>
    <row r="16" spans="1:13" x14ac:dyDescent="0.4">
      <c r="B16" s="3"/>
    </row>
  </sheetData>
  <sheetProtection algorithmName="SHA-512" hashValue="vRLPL2motxGAcJVls3vK/CuP8uitldWxjjPFK3I3SeGdB8cip03WuL8M8ucI0OuZ0skNrhhN8VgepKooxTzrfw==" saltValue="eQtYMzlR3b4dulDT75J/lA==" spinCount="100000" sheet="1" selectLockedCells="1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114"/>
  <sheetViews>
    <sheetView topLeftCell="A40" zoomScale="70" zoomScaleNormal="70" zoomScalePageLayoutView="40" workbookViewId="0">
      <selection activeCell="C46" sqref="C46:C47"/>
    </sheetView>
  </sheetViews>
  <sheetFormatPr defaultRowHeight="16.8" x14ac:dyDescent="0.4"/>
  <cols>
    <col min="2" max="3" width="21.59765625" customWidth="1"/>
    <col min="4" max="4" width="15.796875" customWidth="1"/>
    <col min="5" max="5" width="17.59765625" customWidth="1"/>
    <col min="6" max="6" width="18.09765625" customWidth="1"/>
    <col min="7" max="7" width="17.5" customWidth="1"/>
    <col min="8" max="8" width="19.3984375" customWidth="1"/>
    <col min="9" max="9" width="21.296875" customWidth="1"/>
    <col min="10" max="10" width="18.59765625" customWidth="1"/>
    <col min="11" max="11" width="17.59765625" customWidth="1"/>
    <col min="12" max="12" width="26.796875" customWidth="1"/>
    <col min="13" max="13" width="9.09765625" customWidth="1"/>
    <col min="14" max="14" width="7.3984375" customWidth="1"/>
  </cols>
  <sheetData>
    <row r="1" spans="1:26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x14ac:dyDescent="0.4">
      <c r="A2" s="3"/>
      <c r="B2" s="132" t="s">
        <v>168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399999999999999" x14ac:dyDescent="0.4">
      <c r="A3" s="3"/>
      <c r="B3" s="133" t="s">
        <v>167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399999999999999" x14ac:dyDescent="0.4">
      <c r="A4" s="3"/>
      <c r="B4" s="133" t="s">
        <v>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399999999999999" x14ac:dyDescent="0.4">
      <c r="A5" s="3"/>
      <c r="B5" s="133" t="s">
        <v>2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4">
      <c r="A6" s="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.6" customHeight="1" x14ac:dyDescent="0.4">
      <c r="A11" s="3"/>
      <c r="B11" s="135" t="s">
        <v>154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6.4" x14ac:dyDescent="0.6">
      <c r="A12" s="3"/>
      <c r="B12" s="134" t="s">
        <v>3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7" x14ac:dyDescent="0.6">
      <c r="A13" s="3"/>
      <c r="B13" s="136" t="s">
        <v>5</v>
      </c>
      <c r="C13" s="136"/>
      <c r="D13" s="136"/>
      <c r="E13" s="136"/>
      <c r="F13" s="136"/>
      <c r="G13" s="136"/>
      <c r="H13" s="136"/>
      <c r="I13" s="136" t="s">
        <v>6</v>
      </c>
      <c r="J13" s="136"/>
      <c r="K13" s="136"/>
      <c r="L13" s="136"/>
      <c r="M13" s="136"/>
      <c r="N13" s="136"/>
      <c r="O13" s="13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1.4" customHeight="1" x14ac:dyDescent="0.4">
      <c r="A14" s="3"/>
      <c r="B14" s="143" t="s">
        <v>169</v>
      </c>
      <c r="C14" s="143"/>
      <c r="D14" s="143"/>
      <c r="E14" s="143"/>
      <c r="F14" s="143"/>
      <c r="G14" s="143"/>
      <c r="H14" s="137" t="s">
        <v>170</v>
      </c>
      <c r="I14" s="137"/>
      <c r="J14" s="137"/>
      <c r="K14" s="137"/>
      <c r="L14" s="137"/>
      <c r="M14" s="137"/>
      <c r="N14" s="137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s="2" customFormat="1" ht="26.4" customHeight="1" x14ac:dyDescent="0.4">
      <c r="A15" s="31"/>
      <c r="B15" s="144" t="s">
        <v>27</v>
      </c>
      <c r="C15" s="144"/>
      <c r="D15" s="144"/>
      <c r="E15" s="144"/>
      <c r="F15" s="144"/>
      <c r="G15" s="144"/>
      <c r="H15" s="137"/>
      <c r="I15" s="137"/>
      <c r="J15" s="137"/>
      <c r="K15" s="137"/>
      <c r="L15" s="137"/>
      <c r="M15" s="137"/>
      <c r="N15" s="137"/>
      <c r="O15" s="1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4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x14ac:dyDescent="0.55000000000000004">
      <c r="A17" s="3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.6" x14ac:dyDescent="0.4">
      <c r="A19" s="3"/>
      <c r="B19" s="30" t="s">
        <v>14</v>
      </c>
      <c r="C19" s="129"/>
      <c r="D19" s="129"/>
      <c r="E19" s="129"/>
      <c r="F19" s="29" t="s">
        <v>15</v>
      </c>
      <c r="G19" s="108"/>
      <c r="H19" s="3"/>
      <c r="I19" s="30" t="s">
        <v>7</v>
      </c>
      <c r="J19" s="129"/>
      <c r="K19" s="129"/>
      <c r="L19" s="129"/>
      <c r="M19" s="129"/>
      <c r="N19" s="12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399999999999999" x14ac:dyDescent="0.4">
      <c r="A20" s="3"/>
      <c r="B20" s="30" t="s">
        <v>8</v>
      </c>
      <c r="C20" s="145"/>
      <c r="D20" s="145"/>
      <c r="E20" s="145"/>
      <c r="F20" s="145"/>
      <c r="G20" s="3"/>
      <c r="H20" s="3"/>
      <c r="I20" s="30" t="s">
        <v>9</v>
      </c>
      <c r="J20" s="130"/>
      <c r="K20" s="129"/>
      <c r="L20" s="129"/>
      <c r="M20" s="129"/>
      <c r="N20" s="12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399999999999999" x14ac:dyDescent="0.4">
      <c r="A21" s="3"/>
      <c r="B21" s="30" t="s">
        <v>10</v>
      </c>
      <c r="C21" s="145"/>
      <c r="D21" s="145"/>
      <c r="E21" s="145"/>
      <c r="F21" s="145"/>
      <c r="G21" s="3"/>
      <c r="H21" s="3"/>
      <c r="I21" s="30" t="s">
        <v>11</v>
      </c>
      <c r="J21" s="129"/>
      <c r="K21" s="129"/>
      <c r="L21" s="129"/>
      <c r="M21" s="129"/>
      <c r="N21" s="12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399999999999999" x14ac:dyDescent="0.4">
      <c r="A22" s="3"/>
      <c r="B22" s="30" t="s">
        <v>12</v>
      </c>
      <c r="C22" s="145"/>
      <c r="D22" s="145"/>
      <c r="E22" s="145"/>
      <c r="F22" s="145"/>
      <c r="G22" s="3"/>
      <c r="H22" s="3"/>
      <c r="I22" s="30" t="s">
        <v>13</v>
      </c>
      <c r="J22" s="129"/>
      <c r="K22" s="129"/>
      <c r="L22" s="129"/>
      <c r="M22" s="129"/>
      <c r="N22" s="129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.6" customHeigh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.6" customHeight="1" x14ac:dyDescent="0.4">
      <c r="A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6.4" customHeight="1" x14ac:dyDescent="0.4">
      <c r="A26" s="3"/>
      <c r="B26" s="138" t="s">
        <v>16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6" customHeight="1" x14ac:dyDescent="0.4">
      <c r="A27" s="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350000000000001" customHeight="1" x14ac:dyDescent="0.4">
      <c r="A28" s="3"/>
      <c r="B28" s="6"/>
      <c r="C28" s="6"/>
      <c r="D28" s="6"/>
      <c r="E28" s="6"/>
      <c r="F28" s="7"/>
      <c r="G28" s="131" t="s">
        <v>61</v>
      </c>
      <c r="H28" s="131" t="s">
        <v>26</v>
      </c>
      <c r="I28" s="131"/>
      <c r="J28" s="131"/>
      <c r="K28" s="6"/>
      <c r="L28" s="6"/>
      <c r="M28" s="6"/>
      <c r="N28" s="6"/>
      <c r="O28" s="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350000000000001" customHeight="1" x14ac:dyDescent="0.4">
      <c r="A29" s="3"/>
      <c r="B29" s="6"/>
      <c r="C29" s="6"/>
      <c r="D29" s="6"/>
      <c r="E29" s="6"/>
      <c r="F29" s="7"/>
      <c r="G29" s="141"/>
      <c r="H29" s="141" t="s">
        <v>152</v>
      </c>
      <c r="I29" s="141"/>
      <c r="J29" s="141"/>
      <c r="K29" s="6"/>
      <c r="L29" s="6"/>
      <c r="M29" s="6"/>
      <c r="N29" s="6"/>
      <c r="O29" s="6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9" customHeight="1" x14ac:dyDescent="0.4">
      <c r="A30" s="3"/>
      <c r="B30" s="3"/>
      <c r="C30" s="8" t="s">
        <v>17</v>
      </c>
      <c r="D30" s="8" t="s">
        <v>18</v>
      </c>
      <c r="E30" s="8" t="s">
        <v>19</v>
      </c>
      <c r="F30" s="8" t="s">
        <v>20</v>
      </c>
      <c r="G30" s="9" t="s">
        <v>24</v>
      </c>
      <c r="H30" s="8" t="s">
        <v>22</v>
      </c>
      <c r="I30" s="8" t="s">
        <v>21</v>
      </c>
      <c r="J30" s="8" t="s">
        <v>23</v>
      </c>
      <c r="K30" s="8" t="s">
        <v>134</v>
      </c>
      <c r="L30" s="8" t="s">
        <v>133</v>
      </c>
      <c r="M30" s="5"/>
      <c r="N30" s="5"/>
      <c r="O30" s="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1" customFormat="1" ht="25.35" customHeight="1" x14ac:dyDescent="0.45">
      <c r="A31" s="28"/>
      <c r="B31" s="28"/>
      <c r="C31" s="109"/>
      <c r="D31" s="109"/>
      <c r="E31" s="109"/>
      <c r="F31" s="109"/>
      <c r="G31" s="109"/>
      <c r="H31" s="109"/>
      <c r="I31" s="109"/>
      <c r="J31" s="110"/>
      <c r="K31" s="111"/>
      <c r="L31" s="112"/>
      <c r="M31" s="26"/>
      <c r="N31" s="26"/>
      <c r="O31" s="27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1" customFormat="1" ht="25.35" customHeight="1" x14ac:dyDescent="0.45">
      <c r="A32" s="28"/>
      <c r="B32" s="28"/>
      <c r="C32" s="109"/>
      <c r="D32" s="109"/>
      <c r="E32" s="109"/>
      <c r="F32" s="109"/>
      <c r="G32" s="109"/>
      <c r="H32" s="113"/>
      <c r="I32" s="109"/>
      <c r="J32" s="109"/>
      <c r="K32" s="114"/>
      <c r="L32" s="115"/>
      <c r="M32" s="27"/>
      <c r="N32" s="27"/>
      <c r="O32" s="27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s="1" customFormat="1" ht="25.35" customHeight="1" x14ac:dyDescent="0.45">
      <c r="A33" s="28"/>
      <c r="B33" s="28"/>
      <c r="C33" s="109"/>
      <c r="D33" s="109"/>
      <c r="E33" s="109"/>
      <c r="F33" s="109"/>
      <c r="G33" s="109"/>
      <c r="H33" s="113"/>
      <c r="I33" s="109"/>
      <c r="J33" s="109"/>
      <c r="K33" s="114"/>
      <c r="L33" s="115"/>
      <c r="M33" s="27"/>
      <c r="N33" s="27"/>
      <c r="O33" s="27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s="1" customFormat="1" ht="25.35" customHeight="1" x14ac:dyDescent="0.45">
      <c r="A34" s="28"/>
      <c r="B34" s="28"/>
      <c r="C34" s="109"/>
      <c r="D34" s="109"/>
      <c r="E34" s="109"/>
      <c r="F34" s="109"/>
      <c r="G34" s="109"/>
      <c r="H34" s="113"/>
      <c r="I34" s="109"/>
      <c r="J34" s="109"/>
      <c r="K34" s="114"/>
      <c r="L34" s="115"/>
      <c r="M34" s="27"/>
      <c r="N34" s="27"/>
      <c r="O34" s="27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s="1" customFormat="1" ht="25.35" customHeight="1" x14ac:dyDescent="0.45">
      <c r="A35" s="28"/>
      <c r="B35" s="28"/>
      <c r="C35" s="109"/>
      <c r="D35" s="109"/>
      <c r="E35" s="109"/>
      <c r="F35" s="109"/>
      <c r="G35" s="109"/>
      <c r="H35" s="113"/>
      <c r="I35" s="109"/>
      <c r="J35" s="109"/>
      <c r="K35" s="114"/>
      <c r="L35" s="115"/>
      <c r="M35" s="27"/>
      <c r="N35" s="27"/>
      <c r="O35" s="27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s="1" customFormat="1" ht="25.35" customHeight="1" x14ac:dyDescent="0.45">
      <c r="A36" s="28"/>
      <c r="B36" s="28"/>
      <c r="C36" s="109"/>
      <c r="D36" s="109"/>
      <c r="E36" s="109"/>
      <c r="F36" s="109"/>
      <c r="G36" s="109"/>
      <c r="H36" s="113"/>
      <c r="I36" s="109"/>
      <c r="J36" s="109"/>
      <c r="K36" s="114"/>
      <c r="L36" s="115"/>
      <c r="M36" s="27"/>
      <c r="N36" s="27"/>
      <c r="O36" s="27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s="1" customFormat="1" ht="25.35" customHeight="1" x14ac:dyDescent="0.45">
      <c r="A37" s="28"/>
      <c r="B37" s="28"/>
      <c r="C37" s="109"/>
      <c r="D37" s="109"/>
      <c r="E37" s="109"/>
      <c r="F37" s="109"/>
      <c r="G37" s="109"/>
      <c r="H37" s="113"/>
      <c r="I37" s="109"/>
      <c r="J37" s="109"/>
      <c r="K37" s="114"/>
      <c r="L37" s="115"/>
      <c r="M37" s="27"/>
      <c r="N37" s="27"/>
      <c r="O37" s="27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s="1" customFormat="1" ht="25.35" customHeight="1" x14ac:dyDescent="0.45">
      <c r="A38" s="28"/>
      <c r="B38" s="28"/>
      <c r="C38" s="109"/>
      <c r="D38" s="116"/>
      <c r="E38" s="109"/>
      <c r="F38" s="109"/>
      <c r="G38" s="117"/>
      <c r="H38" s="113"/>
      <c r="I38" s="109"/>
      <c r="J38" s="109"/>
      <c r="K38" s="114"/>
      <c r="L38" s="115"/>
      <c r="M38" s="27"/>
      <c r="N38" s="27"/>
      <c r="O38" s="27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s="1" customFormat="1" ht="25.35" customHeight="1" x14ac:dyDescent="0.45">
      <c r="A39" s="28"/>
      <c r="B39" s="28"/>
      <c r="C39" s="109"/>
      <c r="D39" s="109"/>
      <c r="E39" s="109"/>
      <c r="F39" s="109"/>
      <c r="G39" s="109"/>
      <c r="H39" s="113"/>
      <c r="I39" s="109"/>
      <c r="J39" s="109"/>
      <c r="K39" s="114"/>
      <c r="L39" s="115"/>
      <c r="M39" s="27"/>
      <c r="N39" s="27"/>
      <c r="O39" s="27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25.35" customHeight="1" x14ac:dyDescent="0.4">
      <c r="A40" s="3"/>
      <c r="B40" s="3"/>
      <c r="C40" s="113"/>
      <c r="D40" s="113"/>
      <c r="E40" s="109"/>
      <c r="F40" s="109"/>
      <c r="G40" s="113"/>
      <c r="H40" s="113"/>
      <c r="I40" s="113"/>
      <c r="J40" s="113"/>
      <c r="K40" s="118"/>
      <c r="L40" s="119"/>
      <c r="M40" s="5"/>
      <c r="N40" s="5"/>
      <c r="O40" s="5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5.35" customHeight="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2.4" x14ac:dyDescent="0.4">
      <c r="A42" s="3"/>
      <c r="B42" s="138" t="s">
        <v>31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399999999999999" thickBot="1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5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5.35" customHeight="1" x14ac:dyDescent="0.4">
      <c r="A44" s="3"/>
      <c r="B44" s="3"/>
      <c r="C44" s="12" t="s">
        <v>38</v>
      </c>
      <c r="D44" s="13" t="s">
        <v>62</v>
      </c>
      <c r="E44" s="13" t="s">
        <v>39</v>
      </c>
      <c r="F44" s="13" t="s">
        <v>40</v>
      </c>
      <c r="G44" s="13" t="s">
        <v>63</v>
      </c>
      <c r="H44" s="13" t="s">
        <v>4</v>
      </c>
      <c r="I44" s="13" t="s">
        <v>58</v>
      </c>
      <c r="J44" s="13" t="s">
        <v>64</v>
      </c>
      <c r="K44" s="13" t="s">
        <v>37</v>
      </c>
      <c r="L44" s="14" t="s">
        <v>41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5.35" customHeight="1" x14ac:dyDescent="0.4">
      <c r="A45" s="3"/>
      <c r="B45" s="3"/>
      <c r="C45" s="15" t="s">
        <v>51</v>
      </c>
      <c r="D45" s="16" t="s">
        <v>52</v>
      </c>
      <c r="E45" s="16" t="s">
        <v>53</v>
      </c>
      <c r="F45" s="16" t="s">
        <v>54</v>
      </c>
      <c r="G45" s="16" t="s">
        <v>55</v>
      </c>
      <c r="H45" s="16" t="s">
        <v>60</v>
      </c>
      <c r="I45" s="16" t="s">
        <v>59</v>
      </c>
      <c r="J45" s="16" t="s">
        <v>56</v>
      </c>
      <c r="K45" s="16" t="s">
        <v>57</v>
      </c>
      <c r="L45" s="17" t="s"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5.35" customHeight="1" x14ac:dyDescent="0.4">
      <c r="A46" s="3"/>
      <c r="B46" s="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5.35" customHeight="1" x14ac:dyDescent="0.4">
      <c r="A47" s="3"/>
      <c r="B47" s="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5.35" customHeight="1" x14ac:dyDescent="0.4">
      <c r="A48" s="3"/>
      <c r="B48" s="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5.35" customHeight="1" x14ac:dyDescent="0.4">
      <c r="A49" s="3"/>
      <c r="B49" s="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5.35" customHeight="1" x14ac:dyDescent="0.4">
      <c r="A50" s="3"/>
      <c r="B50" s="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5.35" customHeight="1" x14ac:dyDescent="0.4">
      <c r="A51" s="3"/>
      <c r="B51" s="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5.35" customHeight="1" x14ac:dyDescent="0.4">
      <c r="A52" s="3"/>
      <c r="B52" s="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5.35" customHeight="1" x14ac:dyDescent="0.4">
      <c r="A53" s="3"/>
      <c r="B53" s="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5.35" customHeight="1" x14ac:dyDescent="0.4">
      <c r="A54" s="3"/>
      <c r="B54" s="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5.35" customHeight="1" x14ac:dyDescent="0.4">
      <c r="A55" s="3"/>
      <c r="B55" s="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5.35" customHeight="1" x14ac:dyDescent="0.4">
      <c r="A56" s="3"/>
      <c r="B56" s="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5.35" customHeight="1" x14ac:dyDescent="0.4">
      <c r="A57" s="3"/>
      <c r="B57" s="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5.35" customHeight="1" x14ac:dyDescent="0.4">
      <c r="A58" s="3"/>
      <c r="B58" s="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5.35" customHeight="1" x14ac:dyDescent="0.4">
      <c r="A59" s="3"/>
      <c r="B59" s="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5.35" customHeight="1" x14ac:dyDescent="0.4">
      <c r="A60" s="3"/>
      <c r="B60" s="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5.35" customHeight="1" x14ac:dyDescent="0.4">
      <c r="A61" s="3"/>
      <c r="B61" s="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5.35" customHeight="1" x14ac:dyDescent="0.4">
      <c r="A62" s="3"/>
      <c r="B62" s="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5.35" customHeight="1" x14ac:dyDescent="0.4">
      <c r="A63" s="3"/>
      <c r="B63" s="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5.35" customHeight="1" x14ac:dyDescent="0.4">
      <c r="A64" s="3"/>
      <c r="B64" s="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5.35" customHeight="1" x14ac:dyDescent="0.4">
      <c r="A65" s="3"/>
      <c r="B65" s="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5.35" customHeight="1" x14ac:dyDescent="0.4">
      <c r="A66" s="3"/>
      <c r="B66" s="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5.35" customHeight="1" x14ac:dyDescent="0.4">
      <c r="A67" s="3"/>
      <c r="B67" s="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5.35" customHeight="1" x14ac:dyDescent="0.4">
      <c r="A68" s="3"/>
      <c r="B68" s="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5.35" customHeight="1" x14ac:dyDescent="0.4">
      <c r="A69" s="3"/>
      <c r="B69" s="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5.35" customHeight="1" x14ac:dyDescent="0.4">
      <c r="A70" s="3"/>
      <c r="B70" s="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399999999999999" thickBot="1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.6" x14ac:dyDescent="0.4">
      <c r="A74" s="3"/>
      <c r="B74" s="126" t="s">
        <v>65</v>
      </c>
      <c r="C74" s="127"/>
      <c r="D74" s="127"/>
      <c r="E74" s="128"/>
      <c r="F74" s="18" t="s">
        <v>28</v>
      </c>
      <c r="G74" s="126" t="s">
        <v>30</v>
      </c>
      <c r="H74" s="127"/>
      <c r="I74" s="127"/>
      <c r="J74" s="127"/>
      <c r="K74" s="127"/>
      <c r="L74" s="127"/>
      <c r="M74" s="128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4">
      <c r="A75" s="3"/>
      <c r="B75" s="19"/>
      <c r="C75" s="3"/>
      <c r="D75" s="3"/>
      <c r="E75" s="20"/>
      <c r="F75" s="24"/>
      <c r="G75" s="19"/>
      <c r="H75" s="3"/>
      <c r="I75" s="3"/>
      <c r="J75" s="3"/>
      <c r="K75" s="3"/>
      <c r="L75" s="3"/>
      <c r="M75" s="20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4">
      <c r="A76" s="3"/>
      <c r="B76" s="19"/>
      <c r="C76" s="3"/>
      <c r="D76" s="3"/>
      <c r="E76" s="20"/>
      <c r="F76" s="24"/>
      <c r="G76" s="19"/>
      <c r="H76" s="3"/>
      <c r="I76" s="3"/>
      <c r="J76" s="3"/>
      <c r="K76" s="3"/>
      <c r="L76" s="3"/>
      <c r="M76" s="20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.6" customHeight="1" thickBot="1" x14ac:dyDescent="0.45">
      <c r="A77" s="3"/>
      <c r="B77" s="19"/>
      <c r="C77" s="139" t="s">
        <v>29</v>
      </c>
      <c r="D77" s="139"/>
      <c r="E77" s="20"/>
      <c r="F77" s="24"/>
      <c r="G77" s="19"/>
      <c r="H77" s="140"/>
      <c r="I77" s="140"/>
      <c r="J77" s="140"/>
      <c r="K77" s="140"/>
      <c r="L77" s="3"/>
      <c r="M77" s="2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4">
      <c r="A78" s="3"/>
      <c r="B78" s="19"/>
      <c r="C78" s="3"/>
      <c r="D78" s="3"/>
      <c r="E78" s="20"/>
      <c r="F78" s="24"/>
      <c r="G78" s="19"/>
      <c r="H78" s="3"/>
      <c r="I78" s="3"/>
      <c r="J78" s="3"/>
      <c r="K78" s="3"/>
      <c r="L78" s="3"/>
      <c r="M78" s="20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4">
      <c r="A79" s="3"/>
      <c r="B79" s="19"/>
      <c r="C79" s="3"/>
      <c r="D79" s="3"/>
      <c r="E79" s="20"/>
      <c r="F79" s="24"/>
      <c r="G79" s="19"/>
      <c r="H79" s="3"/>
      <c r="I79" s="3"/>
      <c r="J79" s="3"/>
      <c r="K79" s="3"/>
      <c r="L79" s="3"/>
      <c r="M79" s="20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4">
      <c r="A80" s="3"/>
      <c r="B80" s="19"/>
      <c r="C80" s="3"/>
      <c r="D80" s="3"/>
      <c r="E80" s="20"/>
      <c r="F80" s="24"/>
      <c r="G80" s="19"/>
      <c r="H80" s="3"/>
      <c r="I80" s="3"/>
      <c r="J80" s="3"/>
      <c r="K80" s="3"/>
      <c r="L80" s="3"/>
      <c r="M80" s="20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7.399999999999999" thickBot="1" x14ac:dyDescent="0.45">
      <c r="A81" s="3"/>
      <c r="B81" s="21"/>
      <c r="C81" s="22"/>
      <c r="D81" s="22"/>
      <c r="E81" s="23"/>
      <c r="F81" s="25"/>
      <c r="G81" s="21"/>
      <c r="H81" s="22"/>
      <c r="I81" s="22"/>
      <c r="J81" s="22"/>
      <c r="K81" s="22"/>
      <c r="L81" s="22"/>
      <c r="M81" s="2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4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4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4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4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4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4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4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4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4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</sheetData>
  <sheetProtection algorithmName="SHA-512" hashValue="hJ9JwLkUDPoC9l0Ny0U/kZVypMdj1LMWUTADMf/sdDHE2lJILKQ/hZ/RLAoPArPh0BElZndpAz0XQk8c0kQ32Q==" saltValue="shkBR7INDzwBcseHJiACQg==" spinCount="100000" sheet="1" insertRows="0" selectLockedCells="1"/>
  <mergeCells count="29">
    <mergeCell ref="I13:O13"/>
    <mergeCell ref="H14:N15"/>
    <mergeCell ref="B26:O26"/>
    <mergeCell ref="C77:D77"/>
    <mergeCell ref="H77:K77"/>
    <mergeCell ref="B42:O42"/>
    <mergeCell ref="G28:G29"/>
    <mergeCell ref="C19:E19"/>
    <mergeCell ref="B17:O17"/>
    <mergeCell ref="B14:G14"/>
    <mergeCell ref="B15:G15"/>
    <mergeCell ref="B13:H13"/>
    <mergeCell ref="H29:J29"/>
    <mergeCell ref="C20:F20"/>
    <mergeCell ref="C21:F21"/>
    <mergeCell ref="C22:F22"/>
    <mergeCell ref="B2:O2"/>
    <mergeCell ref="B3:O3"/>
    <mergeCell ref="B4:O4"/>
    <mergeCell ref="B5:O5"/>
    <mergeCell ref="B12:O12"/>
    <mergeCell ref="B11:O11"/>
    <mergeCell ref="B74:E74"/>
    <mergeCell ref="G74:M74"/>
    <mergeCell ref="J19:N19"/>
    <mergeCell ref="J20:N20"/>
    <mergeCell ref="J21:N21"/>
    <mergeCell ref="J22:N22"/>
    <mergeCell ref="H28:J28"/>
  </mergeCells>
  <hyperlinks>
    <hyperlink ref="B15:G15" r:id="rId1" display="   www.oeirastrampolinecup.pt" xr:uid="{1DD0C86A-238F-4A85-9030-16097BDE6124}"/>
    <hyperlink ref="B15" r:id="rId2" xr:uid="{2BF89B83-4C5A-4465-B0DB-0F922EDB78D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EA8C97A-061E-4699-9912-13B3E5B1FE68}">
          <x14:formula1>
            <xm:f>Geral!$F$4:$F$8</xm:f>
          </x14:formula1>
          <xm:sqref>J46:J70</xm:sqref>
        </x14:dataValidation>
        <x14:dataValidation type="list" allowBlank="1" showInputMessage="1" showErrorMessage="1" xr:uid="{FEEB8818-0FE0-4C19-A89D-1D0822566598}">
          <x14:formula1>
            <xm:f>Geral!$H$4:$H$5</xm:f>
          </x14:formula1>
          <xm:sqref>E31:E40</xm:sqref>
        </x14:dataValidation>
        <x14:dataValidation type="list" allowBlank="1" showInputMessage="1" showErrorMessage="1" xr:uid="{5EACE678-A6E1-4E96-B76E-349173758146}">
          <x14:formula1>
            <xm:f>Geral!$L$4:$L$8</xm:f>
          </x14:formula1>
          <xm:sqref>H31:J40</xm:sqref>
        </x14:dataValidation>
        <x14:dataValidation type="list" allowBlank="1" showInputMessage="1" showErrorMessage="1" xr:uid="{0A6D4551-44E8-4DFA-B4BC-211C0757F9F0}">
          <x14:formula1>
            <xm:f>Geral!$J$4:$J$9</xm:f>
          </x14:formula1>
          <xm:sqref>F31:F40</xm:sqref>
        </x14:dataValidation>
        <x14:dataValidation type="list" allowBlank="1" showInputMessage="1" showErrorMessage="1" xr:uid="{1A738467-8214-42D0-B8CA-F93EA9EED1D1}">
          <x14:formula1>
            <xm:f>Geral!$D$4:$D$13</xm:f>
          </x14:formula1>
          <xm:sqref>K46:K70</xm:sqref>
        </x14:dataValidation>
        <x14:dataValidation type="list" allowBlank="1" showInputMessage="1" showErrorMessage="1" xr:uid="{0414A542-83C6-4D36-9ED3-4477C4B59BAD}">
          <x14:formula1>
            <xm:f>Geral!$B$4:$B$13</xm:f>
          </x14:formula1>
          <xm:sqref>C46:C70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E434-E46C-45AD-87F3-884D49E4084F}">
  <sheetPr>
    <tabColor rgb="FFFFC000"/>
    <pageSetUpPr fitToPage="1"/>
  </sheetPr>
  <dimension ref="B2:L74"/>
  <sheetViews>
    <sheetView topLeftCell="A13" zoomScaleNormal="100" workbookViewId="0">
      <selection activeCell="H21" sqref="H21"/>
    </sheetView>
  </sheetViews>
  <sheetFormatPr defaultColWidth="8.8984375" defaultRowHeight="16.8" x14ac:dyDescent="0.4"/>
  <cols>
    <col min="1" max="2" width="8.8984375" style="3"/>
    <col min="3" max="3" width="26.796875" style="3" customWidth="1"/>
    <col min="4" max="9" width="8.8984375" style="3"/>
    <col min="10" max="10" width="17.19921875" style="3" customWidth="1"/>
    <col min="11" max="11" width="13.8984375" style="3" customWidth="1"/>
    <col min="12" max="12" width="19.8984375" style="3" customWidth="1"/>
    <col min="13" max="16384" width="8.8984375" style="3"/>
  </cols>
  <sheetData>
    <row r="2" spans="2:12" ht="23.4" x14ac:dyDescent="0.4">
      <c r="B2" s="149" t="s">
        <v>66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2:12" x14ac:dyDescent="0.4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2:12" x14ac:dyDescent="0.4">
      <c r="B4" s="78"/>
      <c r="C4" s="78"/>
      <c r="D4" s="78"/>
      <c r="E4" s="78"/>
      <c r="F4" s="78"/>
      <c r="G4" s="146" t="s">
        <v>67</v>
      </c>
      <c r="H4" s="146"/>
      <c r="I4" s="146"/>
      <c r="J4" s="148" t="str">
        <f>IF('NOMINATIVE REGISTRATION FORM'!C19="","",'NOMINATIVE REGISTRATION FORM'!C19)</f>
        <v/>
      </c>
      <c r="K4" s="148"/>
      <c r="L4" s="148"/>
    </row>
    <row r="5" spans="2:12" x14ac:dyDescent="0.4">
      <c r="B5" s="78"/>
      <c r="C5" s="78"/>
      <c r="D5" s="78"/>
      <c r="E5" s="78"/>
      <c r="F5" s="78"/>
      <c r="G5" s="146" t="s">
        <v>68</v>
      </c>
      <c r="H5" s="146"/>
      <c r="I5" s="146"/>
      <c r="J5" s="148" t="str">
        <f>IF('NOMINATIVE REGISTRATION FORM'!J19="","",'NOMINATIVE REGISTRATION FORM'!J19)</f>
        <v/>
      </c>
      <c r="K5" s="148"/>
      <c r="L5" s="148"/>
    </row>
    <row r="6" spans="2:12" x14ac:dyDescent="0.4">
      <c r="B6" s="78"/>
      <c r="C6" s="78"/>
      <c r="D6" s="78"/>
      <c r="E6" s="78"/>
      <c r="F6" s="78"/>
      <c r="G6" s="146" t="s">
        <v>149</v>
      </c>
      <c r="H6" s="146"/>
      <c r="I6" s="146"/>
      <c r="J6" s="147" t="str">
        <f>IF('NOMINATIVE REGISTRATION FORM'!J20="","",'NOMINATIVE REGISTRATION FORM'!J20)</f>
        <v/>
      </c>
      <c r="K6" s="148"/>
      <c r="L6" s="148"/>
    </row>
    <row r="7" spans="2:12" x14ac:dyDescent="0.4">
      <c r="B7" s="78"/>
      <c r="C7" s="78"/>
      <c r="D7" s="78"/>
      <c r="E7" s="78"/>
      <c r="F7" s="78"/>
      <c r="G7" s="146" t="s">
        <v>69</v>
      </c>
      <c r="H7" s="146"/>
      <c r="I7" s="146"/>
      <c r="J7" s="147" t="str">
        <f>IF('NOMINATIVE REGISTRATION FORM'!J21="","",'NOMINATIVE REGISTRATION FORM'!J21)</f>
        <v/>
      </c>
      <c r="K7" s="148"/>
      <c r="L7" s="148"/>
    </row>
    <row r="8" spans="2:12" ht="25.8" x14ac:dyDescent="0.4">
      <c r="B8" s="151">
        <v>2026</v>
      </c>
      <c r="C8" s="151"/>
      <c r="D8" s="151"/>
      <c r="E8" s="151"/>
      <c r="F8" s="151"/>
      <c r="G8" s="107"/>
      <c r="H8" s="78"/>
      <c r="I8" s="78"/>
      <c r="J8" s="78"/>
      <c r="K8" s="78"/>
      <c r="L8" s="78"/>
    </row>
    <row r="9" spans="2:12" ht="23.4" x14ac:dyDescent="0.4">
      <c r="B9" s="149" t="s">
        <v>70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</row>
    <row r="10" spans="2:12" ht="17.399999999999999" thickBot="1" x14ac:dyDescent="0.45">
      <c r="B10" s="100" t="s">
        <v>164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2:12" x14ac:dyDescent="0.4">
      <c r="B11" s="152" t="s">
        <v>71</v>
      </c>
      <c r="C11" s="153"/>
      <c r="D11" s="153"/>
      <c r="E11" s="153"/>
      <c r="F11" s="153"/>
      <c r="G11" s="153"/>
      <c r="H11" s="153"/>
      <c r="I11" s="64" t="s">
        <v>72</v>
      </c>
      <c r="J11" s="64" t="s">
        <v>73</v>
      </c>
      <c r="K11" s="64" t="s">
        <v>74</v>
      </c>
      <c r="L11" s="65" t="s">
        <v>75</v>
      </c>
    </row>
    <row r="12" spans="2:12" ht="50.1" customHeight="1" x14ac:dyDescent="0.4">
      <c r="B12" s="154" t="s">
        <v>76</v>
      </c>
      <c r="C12" s="155"/>
      <c r="D12" s="155"/>
      <c r="E12" s="155"/>
      <c r="F12" s="155"/>
      <c r="G12" s="155"/>
      <c r="H12" s="155"/>
      <c r="I12" s="120"/>
      <c r="J12" s="34">
        <v>50</v>
      </c>
      <c r="K12" s="35">
        <f>J12*I12</f>
        <v>0</v>
      </c>
      <c r="L12" s="156">
        <f>SUM(K12:K15)</f>
        <v>0</v>
      </c>
    </row>
    <row r="13" spans="2:12" ht="50.1" customHeight="1" x14ac:dyDescent="0.4">
      <c r="B13" s="159" t="s">
        <v>77</v>
      </c>
      <c r="C13" s="160"/>
      <c r="D13" s="160"/>
      <c r="E13" s="160"/>
      <c r="F13" s="160"/>
      <c r="G13" s="160"/>
      <c r="H13" s="160"/>
      <c r="I13" s="121"/>
      <c r="J13" s="34">
        <v>50</v>
      </c>
      <c r="K13" s="36">
        <f>J13*I13</f>
        <v>0</v>
      </c>
      <c r="L13" s="157"/>
    </row>
    <row r="14" spans="2:12" ht="50.1" customHeight="1" x14ac:dyDescent="0.4">
      <c r="B14" s="154" t="s">
        <v>78</v>
      </c>
      <c r="C14" s="155"/>
      <c r="D14" s="155"/>
      <c r="E14" s="155"/>
      <c r="F14" s="155"/>
      <c r="G14" s="155"/>
      <c r="H14" s="155"/>
      <c r="I14" s="121"/>
      <c r="J14" s="34">
        <v>55</v>
      </c>
      <c r="K14" s="36">
        <f>J14*I14</f>
        <v>0</v>
      </c>
      <c r="L14" s="157"/>
    </row>
    <row r="15" spans="2:12" ht="50.1" customHeight="1" thickBot="1" x14ac:dyDescent="0.45">
      <c r="B15" s="161" t="s">
        <v>79</v>
      </c>
      <c r="C15" s="162"/>
      <c r="D15" s="162"/>
      <c r="E15" s="162"/>
      <c r="F15" s="162"/>
      <c r="G15" s="162"/>
      <c r="H15" s="163"/>
      <c r="I15" s="122"/>
      <c r="J15" s="37">
        <v>60</v>
      </c>
      <c r="K15" s="38">
        <f>J15*I15</f>
        <v>0</v>
      </c>
      <c r="L15" s="158"/>
    </row>
    <row r="16" spans="2:12" x14ac:dyDescent="0.4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2:12" ht="23.4" x14ac:dyDescent="0.4">
      <c r="B17" s="149" t="s">
        <v>80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  <row r="18" spans="2:12" ht="17.399999999999999" thickBot="1" x14ac:dyDescent="0.45"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2:12" x14ac:dyDescent="0.4">
      <c r="B19" s="39"/>
      <c r="C19" s="164" t="s">
        <v>81</v>
      </c>
      <c r="D19" s="164"/>
      <c r="E19" s="164"/>
      <c r="F19" s="164"/>
      <c r="G19" s="164"/>
      <c r="H19" s="164"/>
      <c r="I19" s="164"/>
      <c r="J19" s="40"/>
      <c r="K19" s="40"/>
      <c r="L19" s="41"/>
    </row>
    <row r="20" spans="2:12" x14ac:dyDescent="0.4">
      <c r="B20" s="67" t="s">
        <v>82</v>
      </c>
      <c r="C20" s="66"/>
      <c r="D20" s="66"/>
      <c r="E20" s="66"/>
      <c r="F20" s="125" t="s">
        <v>126</v>
      </c>
      <c r="G20" s="125" t="s">
        <v>127</v>
      </c>
      <c r="H20" s="125" t="s">
        <v>128</v>
      </c>
      <c r="I20" s="125"/>
      <c r="J20" s="68" t="s">
        <v>73</v>
      </c>
      <c r="K20" s="68"/>
      <c r="L20" s="69" t="s">
        <v>83</v>
      </c>
    </row>
    <row r="21" spans="2:12" ht="18" x14ac:dyDescent="0.4">
      <c r="B21" s="42" t="s">
        <v>84</v>
      </c>
      <c r="C21" s="43"/>
      <c r="D21" s="44"/>
      <c r="E21" s="74"/>
      <c r="F21" s="45"/>
      <c r="G21" s="45"/>
      <c r="H21" s="45"/>
      <c r="I21" s="124"/>
      <c r="J21" s="46">
        <v>13</v>
      </c>
      <c r="K21" s="47">
        <f>J21*SUM(E21:I21)</f>
        <v>0</v>
      </c>
      <c r="L21" s="165">
        <f>SUM(K21:K22)</f>
        <v>0</v>
      </c>
    </row>
    <row r="22" spans="2:12" ht="18.600000000000001" thickBot="1" x14ac:dyDescent="0.45">
      <c r="B22" s="48" t="s">
        <v>85</v>
      </c>
      <c r="C22" s="49"/>
      <c r="D22" s="50"/>
      <c r="E22" s="75"/>
      <c r="F22" s="51"/>
      <c r="G22" s="51"/>
      <c r="H22" s="87"/>
      <c r="I22" s="87"/>
      <c r="J22" s="52">
        <v>13</v>
      </c>
      <c r="K22" s="53">
        <f>J22*SUM(E22:I22)</f>
        <v>0</v>
      </c>
      <c r="L22" s="166"/>
    </row>
    <row r="23" spans="2:12" x14ac:dyDescent="0.4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2:12" ht="23.4" x14ac:dyDescent="0.4">
      <c r="B24" s="149" t="s">
        <v>86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</row>
    <row r="25" spans="2:12" ht="17.399999999999999" thickBot="1" x14ac:dyDescent="0.45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</row>
    <row r="26" spans="2:12" x14ac:dyDescent="0.4">
      <c r="B26" s="167" t="s">
        <v>101</v>
      </c>
      <c r="C26" s="168"/>
      <c r="D26" s="70" t="s">
        <v>98</v>
      </c>
      <c r="E26" s="71"/>
      <c r="F26" s="71"/>
      <c r="G26" s="71"/>
      <c r="H26" s="71"/>
      <c r="I26" s="71"/>
      <c r="J26" s="72"/>
      <c r="K26" s="71"/>
      <c r="L26" s="73" t="s">
        <v>102</v>
      </c>
    </row>
    <row r="27" spans="2:12" x14ac:dyDescent="0.4">
      <c r="B27" s="84"/>
      <c r="C27" s="78"/>
      <c r="D27" s="78"/>
      <c r="E27" s="78"/>
      <c r="F27" s="78"/>
      <c r="G27" s="78"/>
      <c r="H27" s="78"/>
      <c r="I27" s="78"/>
      <c r="J27" s="78"/>
      <c r="K27" s="78"/>
      <c r="L27" s="94"/>
    </row>
    <row r="28" spans="2:12" ht="18" x14ac:dyDescent="0.4">
      <c r="B28" s="54"/>
      <c r="C28" s="150" t="s">
        <v>90</v>
      </c>
      <c r="D28" s="150"/>
      <c r="E28" s="150"/>
      <c r="F28" s="150"/>
      <c r="G28" s="150"/>
      <c r="H28" s="150"/>
      <c r="I28" s="150"/>
      <c r="J28" s="32"/>
      <c r="K28" s="55" t="s">
        <v>91</v>
      </c>
      <c r="L28" s="56">
        <f>COUNT(F30:I31)</f>
        <v>0</v>
      </c>
    </row>
    <row r="29" spans="2:12" x14ac:dyDescent="0.4">
      <c r="B29" s="67" t="s">
        <v>92</v>
      </c>
      <c r="C29" s="66"/>
      <c r="D29" s="66"/>
      <c r="E29" s="66"/>
      <c r="F29" s="125" t="s">
        <v>175</v>
      </c>
      <c r="G29" s="125" t="s">
        <v>126</v>
      </c>
      <c r="H29" s="125" t="s">
        <v>127</v>
      </c>
      <c r="I29" s="125" t="s">
        <v>128</v>
      </c>
      <c r="J29" s="68" t="s">
        <v>73</v>
      </c>
      <c r="K29" s="68" t="s">
        <v>93</v>
      </c>
      <c r="L29" s="69" t="s">
        <v>94</v>
      </c>
    </row>
    <row r="30" spans="2:12" ht="18" x14ac:dyDescent="0.4">
      <c r="B30" s="42" t="s">
        <v>95</v>
      </c>
      <c r="C30" s="57"/>
      <c r="D30" s="74"/>
      <c r="E30" s="74"/>
      <c r="F30" s="45"/>
      <c r="G30" s="45"/>
      <c r="H30" s="45"/>
      <c r="I30" s="45"/>
      <c r="J30" s="46">
        <v>130</v>
      </c>
      <c r="K30" s="47">
        <f>J30*SUM(D30:I30)</f>
        <v>0</v>
      </c>
      <c r="L30" s="165">
        <f>SUM(K30:K31)+L28*0</f>
        <v>0</v>
      </c>
    </row>
    <row r="31" spans="2:12" ht="18.600000000000001" thickBot="1" x14ac:dyDescent="0.45">
      <c r="B31" s="61" t="s">
        <v>96</v>
      </c>
      <c r="C31" s="33"/>
      <c r="D31" s="76"/>
      <c r="E31" s="76"/>
      <c r="F31" s="63"/>
      <c r="G31" s="63"/>
      <c r="H31" s="63"/>
      <c r="I31" s="63"/>
      <c r="J31" s="52">
        <v>142</v>
      </c>
      <c r="K31" s="53">
        <f>J31*SUM(D31:I31)</f>
        <v>0</v>
      </c>
      <c r="L31" s="166"/>
    </row>
    <row r="32" spans="2:12" ht="17.399999999999999" thickBot="1" x14ac:dyDescent="0.45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2:12" x14ac:dyDescent="0.4">
      <c r="B33" s="167" t="s">
        <v>103</v>
      </c>
      <c r="C33" s="168"/>
      <c r="D33" s="70" t="s">
        <v>98</v>
      </c>
      <c r="E33" s="71"/>
      <c r="F33" s="71"/>
      <c r="G33" s="71"/>
      <c r="H33" s="71"/>
      <c r="I33" s="71"/>
      <c r="J33" s="72"/>
      <c r="K33" s="71"/>
      <c r="L33" s="73" t="s">
        <v>104</v>
      </c>
    </row>
    <row r="34" spans="2:12" x14ac:dyDescent="0.4">
      <c r="B34" s="84"/>
      <c r="C34" s="78"/>
      <c r="D34" s="78"/>
      <c r="E34" s="78"/>
      <c r="F34" s="78"/>
      <c r="G34" s="78"/>
      <c r="H34" s="78"/>
      <c r="I34" s="78"/>
      <c r="J34" s="78"/>
      <c r="K34" s="78"/>
      <c r="L34" s="94"/>
    </row>
    <row r="35" spans="2:12" ht="18" x14ac:dyDescent="0.4">
      <c r="B35" s="54"/>
      <c r="C35" s="150" t="s">
        <v>90</v>
      </c>
      <c r="D35" s="150"/>
      <c r="E35" s="150"/>
      <c r="F35" s="150"/>
      <c r="G35" s="150"/>
      <c r="H35" s="150"/>
      <c r="I35" s="150"/>
      <c r="J35" s="32"/>
      <c r="K35" s="55" t="s">
        <v>91</v>
      </c>
      <c r="L35" s="56">
        <f>COUNT(F37:I39)</f>
        <v>0</v>
      </c>
    </row>
    <row r="36" spans="2:12" x14ac:dyDescent="0.4">
      <c r="B36" s="67" t="s">
        <v>92</v>
      </c>
      <c r="C36" s="66"/>
      <c r="D36" s="66"/>
      <c r="E36" s="66"/>
      <c r="F36" s="125" t="s">
        <v>175</v>
      </c>
      <c r="G36" s="125" t="s">
        <v>126</v>
      </c>
      <c r="H36" s="125" t="s">
        <v>127</v>
      </c>
      <c r="I36" s="125" t="s">
        <v>128</v>
      </c>
      <c r="J36" s="68" t="s">
        <v>73</v>
      </c>
      <c r="K36" s="68" t="s">
        <v>93</v>
      </c>
      <c r="L36" s="69" t="s">
        <v>94</v>
      </c>
    </row>
    <row r="37" spans="2:12" ht="18" x14ac:dyDescent="0.4">
      <c r="B37" s="95" t="s">
        <v>95</v>
      </c>
      <c r="C37" s="96"/>
      <c r="D37" s="74"/>
      <c r="E37" s="74"/>
      <c r="F37" s="45"/>
      <c r="G37" s="45"/>
      <c r="H37" s="45"/>
      <c r="I37" s="45"/>
      <c r="J37" s="46">
        <v>120</v>
      </c>
      <c r="K37" s="47">
        <f>J37*SUM(D37:I37)</f>
        <v>0</v>
      </c>
      <c r="L37" s="165">
        <f>SUM(K37:K39)+L35*0</f>
        <v>0</v>
      </c>
    </row>
    <row r="38" spans="2:12" ht="18" x14ac:dyDescent="0.4">
      <c r="B38" s="97" t="s">
        <v>96</v>
      </c>
      <c r="C38" s="98"/>
      <c r="D38" s="74"/>
      <c r="E38" s="74"/>
      <c r="F38" s="45"/>
      <c r="G38" s="45"/>
      <c r="H38" s="45"/>
      <c r="I38" s="45"/>
      <c r="J38" s="60">
        <v>130</v>
      </c>
      <c r="K38" s="47">
        <f>J38*SUM(D38:I38)</f>
        <v>0</v>
      </c>
      <c r="L38" s="165"/>
    </row>
    <row r="39" spans="2:12" ht="18.600000000000001" thickBot="1" x14ac:dyDescent="0.45">
      <c r="B39" s="99" t="s">
        <v>142</v>
      </c>
      <c r="C39" s="100"/>
      <c r="D39" s="75"/>
      <c r="E39" s="75"/>
      <c r="F39" s="51"/>
      <c r="G39" s="51"/>
      <c r="H39" s="51"/>
      <c r="I39" s="51"/>
      <c r="J39" s="37"/>
      <c r="K39" s="53">
        <f>J39*SUM(D39:I39)</f>
        <v>0</v>
      </c>
      <c r="L39" s="166"/>
    </row>
    <row r="40" spans="2:12" ht="18.600000000000001" thickBot="1" x14ac:dyDescent="0.45">
      <c r="B40" s="78"/>
      <c r="C40" s="78"/>
      <c r="D40" s="83"/>
      <c r="E40" s="83"/>
      <c r="F40" s="83"/>
      <c r="G40" s="83"/>
      <c r="H40" s="83"/>
      <c r="I40" s="83"/>
      <c r="J40" s="85"/>
      <c r="K40" s="85"/>
      <c r="L40" s="86"/>
    </row>
    <row r="41" spans="2:12" x14ac:dyDescent="0.4">
      <c r="B41" s="167" t="s">
        <v>87</v>
      </c>
      <c r="C41" s="168"/>
      <c r="D41" s="70" t="s">
        <v>88</v>
      </c>
      <c r="E41" s="71"/>
      <c r="F41" s="71"/>
      <c r="G41" s="71"/>
      <c r="H41" s="71"/>
      <c r="I41" s="71"/>
      <c r="J41" s="72"/>
      <c r="K41" s="71"/>
      <c r="L41" s="73" t="s">
        <v>89</v>
      </c>
    </row>
    <row r="42" spans="2:12" x14ac:dyDescent="0.4">
      <c r="B42" s="84"/>
      <c r="C42" s="78"/>
      <c r="D42" s="78"/>
      <c r="E42" s="78"/>
      <c r="F42" s="78"/>
      <c r="G42" s="78"/>
      <c r="H42" s="78"/>
      <c r="I42" s="78"/>
      <c r="J42" s="78"/>
      <c r="K42" s="78"/>
      <c r="L42" s="94"/>
    </row>
    <row r="43" spans="2:12" ht="18" x14ac:dyDescent="0.4">
      <c r="B43" s="54"/>
      <c r="C43" s="150" t="s">
        <v>90</v>
      </c>
      <c r="D43" s="150"/>
      <c r="E43" s="150"/>
      <c r="F43" s="150"/>
      <c r="G43" s="150"/>
      <c r="H43" s="150"/>
      <c r="I43" s="150"/>
      <c r="J43" s="32"/>
      <c r="K43" s="55" t="s">
        <v>91</v>
      </c>
      <c r="L43" s="56"/>
    </row>
    <row r="44" spans="2:12" x14ac:dyDescent="0.4">
      <c r="B44" s="67" t="s">
        <v>92</v>
      </c>
      <c r="C44" s="66"/>
      <c r="D44" s="66"/>
      <c r="E44" s="66"/>
      <c r="F44" s="125" t="s">
        <v>175</v>
      </c>
      <c r="G44" s="125" t="s">
        <v>126</v>
      </c>
      <c r="H44" s="125" t="s">
        <v>127</v>
      </c>
      <c r="I44" s="125" t="s">
        <v>128</v>
      </c>
      <c r="J44" s="68" t="s">
        <v>73</v>
      </c>
      <c r="K44" s="68" t="s">
        <v>93</v>
      </c>
      <c r="L44" s="69" t="s">
        <v>94</v>
      </c>
    </row>
    <row r="45" spans="2:12" ht="18" x14ac:dyDescent="0.4">
      <c r="B45" s="42" t="s">
        <v>95</v>
      </c>
      <c r="C45" s="57"/>
      <c r="D45" s="74"/>
      <c r="E45" s="74"/>
      <c r="F45" s="45"/>
      <c r="G45" s="45"/>
      <c r="H45" s="45"/>
      <c r="I45" s="45"/>
      <c r="J45" s="46">
        <v>145</v>
      </c>
      <c r="K45" s="47">
        <f>J45*SUM(D45:I45)</f>
        <v>0</v>
      </c>
      <c r="L45" s="165">
        <f>SUM(K45:K47)+L43*0</f>
        <v>0</v>
      </c>
    </row>
    <row r="46" spans="2:12" ht="18" x14ac:dyDescent="0.4">
      <c r="B46" s="58" t="s">
        <v>96</v>
      </c>
      <c r="C46" s="59"/>
      <c r="D46" s="74"/>
      <c r="E46" s="74"/>
      <c r="F46" s="45"/>
      <c r="G46" s="45"/>
      <c r="H46" s="45"/>
      <c r="I46" s="45"/>
      <c r="J46" s="60">
        <v>155</v>
      </c>
      <c r="K46" s="36">
        <f>J46*SUM(D46:I46)</f>
        <v>0</v>
      </c>
      <c r="L46" s="165"/>
    </row>
    <row r="47" spans="2:12" ht="18.600000000000001" thickBot="1" x14ac:dyDescent="0.45">
      <c r="B47" s="61" t="s">
        <v>97</v>
      </c>
      <c r="C47" s="33"/>
      <c r="D47" s="75"/>
      <c r="E47" s="75"/>
      <c r="F47" s="51"/>
      <c r="G47" s="51"/>
      <c r="H47" s="51"/>
      <c r="I47" s="51"/>
      <c r="J47" s="37">
        <v>165</v>
      </c>
      <c r="K47" s="53">
        <f>J47*SUM(D47:I47)</f>
        <v>0</v>
      </c>
      <c r="L47" s="166"/>
    </row>
    <row r="48" spans="2:12" ht="17.399999999999999" thickBot="1" x14ac:dyDescent="0.45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2:12" x14ac:dyDescent="0.4">
      <c r="B49" s="167" t="s">
        <v>99</v>
      </c>
      <c r="C49" s="168"/>
      <c r="D49" s="70" t="s">
        <v>88</v>
      </c>
      <c r="E49" s="71"/>
      <c r="F49" s="71"/>
      <c r="G49" s="71"/>
      <c r="H49" s="71"/>
      <c r="I49" s="71"/>
      <c r="J49" s="72"/>
      <c r="K49" s="71"/>
      <c r="L49" s="73" t="s">
        <v>100</v>
      </c>
    </row>
    <row r="50" spans="2:12" x14ac:dyDescent="0.4">
      <c r="B50" s="84"/>
      <c r="C50" s="78"/>
      <c r="D50" s="78"/>
      <c r="E50" s="78"/>
      <c r="F50" s="78"/>
      <c r="G50" s="78"/>
      <c r="H50" s="78"/>
      <c r="I50" s="78"/>
      <c r="J50" s="78"/>
      <c r="K50" s="78"/>
      <c r="L50" s="94"/>
    </row>
    <row r="51" spans="2:12" ht="18" x14ac:dyDescent="0.4">
      <c r="B51" s="54"/>
      <c r="C51" s="150" t="s">
        <v>90</v>
      </c>
      <c r="D51" s="150"/>
      <c r="E51" s="150"/>
      <c r="F51" s="150"/>
      <c r="G51" s="150"/>
      <c r="H51" s="150"/>
      <c r="I51" s="150"/>
      <c r="J51" s="32"/>
      <c r="K51" s="55" t="s">
        <v>91</v>
      </c>
      <c r="L51" s="56">
        <f>COUNT(F53:I54)</f>
        <v>0</v>
      </c>
    </row>
    <row r="52" spans="2:12" x14ac:dyDescent="0.4">
      <c r="B52" s="67" t="s">
        <v>92</v>
      </c>
      <c r="C52" s="66"/>
      <c r="D52" s="66"/>
      <c r="E52" s="66"/>
      <c r="F52" s="125" t="s">
        <v>175</v>
      </c>
      <c r="G52" s="125" t="s">
        <v>126</v>
      </c>
      <c r="H52" s="125" t="s">
        <v>127</v>
      </c>
      <c r="I52" s="125" t="s">
        <v>128</v>
      </c>
      <c r="J52" s="68" t="s">
        <v>73</v>
      </c>
      <c r="K52" s="68" t="s">
        <v>93</v>
      </c>
      <c r="L52" s="69" t="s">
        <v>94</v>
      </c>
    </row>
    <row r="53" spans="2:12" ht="18" x14ac:dyDescent="0.4">
      <c r="B53" s="42" t="s">
        <v>95</v>
      </c>
      <c r="C53" s="57"/>
      <c r="D53" s="74"/>
      <c r="E53" s="74"/>
      <c r="F53" s="45"/>
      <c r="G53" s="45"/>
      <c r="H53" s="45"/>
      <c r="I53" s="45"/>
      <c r="J53" s="46">
        <v>100</v>
      </c>
      <c r="K53" s="47">
        <f>J53*SUM(D53:I53)</f>
        <v>0</v>
      </c>
      <c r="L53" s="165">
        <f>SUM(K53:K54)+L51*0</f>
        <v>0</v>
      </c>
    </row>
    <row r="54" spans="2:12" ht="18.600000000000001" thickBot="1" x14ac:dyDescent="0.45">
      <c r="B54" s="48" t="s">
        <v>96</v>
      </c>
      <c r="C54" s="62"/>
      <c r="D54" s="75"/>
      <c r="E54" s="75"/>
      <c r="F54" s="51"/>
      <c r="G54" s="51"/>
      <c r="H54" s="51"/>
      <c r="I54" s="51"/>
      <c r="J54" s="52">
        <v>120</v>
      </c>
      <c r="K54" s="53">
        <f>J54*SUM(D54:I54)</f>
        <v>0</v>
      </c>
      <c r="L54" s="166"/>
    </row>
    <row r="55" spans="2:12" ht="17.399999999999999" thickBot="1" x14ac:dyDescent="0.45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</row>
    <row r="56" spans="2:12" x14ac:dyDescent="0.4">
      <c r="B56" s="167" t="s">
        <v>105</v>
      </c>
      <c r="C56" s="168"/>
      <c r="D56" s="70"/>
      <c r="E56" s="71"/>
      <c r="F56" s="71"/>
      <c r="G56" s="71"/>
      <c r="H56" s="71"/>
      <c r="I56" s="71"/>
      <c r="J56" s="72"/>
      <c r="K56" s="71"/>
      <c r="L56" s="73" t="s">
        <v>106</v>
      </c>
    </row>
    <row r="57" spans="2:12" x14ac:dyDescent="0.4">
      <c r="B57" s="84"/>
      <c r="C57" s="78"/>
      <c r="D57" s="78"/>
      <c r="E57" s="78"/>
      <c r="F57" s="78"/>
      <c r="G57" s="78"/>
      <c r="H57" s="78"/>
      <c r="I57" s="78"/>
      <c r="J57" s="78"/>
      <c r="K57" s="78"/>
      <c r="L57" s="94"/>
    </row>
    <row r="58" spans="2:12" ht="18" x14ac:dyDescent="0.4">
      <c r="B58" s="54"/>
      <c r="C58" s="150" t="s">
        <v>107</v>
      </c>
      <c r="D58" s="150"/>
      <c r="E58" s="150"/>
      <c r="F58" s="150"/>
      <c r="G58" s="150"/>
      <c r="H58" s="150"/>
      <c r="I58" s="150"/>
      <c r="J58" s="32"/>
      <c r="K58" s="55" t="s">
        <v>108</v>
      </c>
      <c r="L58" s="123">
        <f>COUNT(F60:I61)</f>
        <v>0</v>
      </c>
    </row>
    <row r="59" spans="2:12" x14ac:dyDescent="0.4">
      <c r="B59" s="67" t="s">
        <v>92</v>
      </c>
      <c r="C59" s="66"/>
      <c r="D59" s="66"/>
      <c r="E59" s="66"/>
      <c r="F59" s="125" t="s">
        <v>175</v>
      </c>
      <c r="G59" s="125" t="s">
        <v>126</v>
      </c>
      <c r="H59" s="125" t="s">
        <v>127</v>
      </c>
      <c r="I59" s="125" t="s">
        <v>128</v>
      </c>
      <c r="J59" s="68" t="s">
        <v>73</v>
      </c>
      <c r="K59" s="68" t="s">
        <v>109</v>
      </c>
      <c r="L59" s="69" t="s">
        <v>110</v>
      </c>
    </row>
    <row r="60" spans="2:12" ht="18" x14ac:dyDescent="0.4">
      <c r="B60" s="58" t="s">
        <v>111</v>
      </c>
      <c r="C60" s="59"/>
      <c r="D60" s="74"/>
      <c r="E60" s="74"/>
      <c r="F60" s="45"/>
      <c r="G60" s="45"/>
      <c r="H60" s="45"/>
      <c r="I60" s="45"/>
      <c r="J60" s="60">
        <v>20</v>
      </c>
      <c r="K60" s="47">
        <f>J60*SUM(D60:I60)</f>
        <v>0</v>
      </c>
      <c r="L60" s="157">
        <f>SUM(K60:K61)+L58*0</f>
        <v>0</v>
      </c>
    </row>
    <row r="61" spans="2:12" ht="18.600000000000001" thickBot="1" x14ac:dyDescent="0.45">
      <c r="B61" s="48" t="s">
        <v>112</v>
      </c>
      <c r="C61" s="62"/>
      <c r="D61" s="75"/>
      <c r="E61" s="75"/>
      <c r="F61" s="51"/>
      <c r="G61" s="51"/>
      <c r="H61" s="51"/>
      <c r="I61" s="51"/>
      <c r="J61" s="52">
        <v>5</v>
      </c>
      <c r="K61" s="53">
        <f>J61*SUM(D61:I61)</f>
        <v>0</v>
      </c>
      <c r="L61" s="158"/>
    </row>
    <row r="62" spans="2:12" x14ac:dyDescent="0.4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2:12" ht="23.4" x14ac:dyDescent="0.4">
      <c r="B63" s="149" t="s">
        <v>113</v>
      </c>
      <c r="C63" s="149"/>
      <c r="D63" s="149"/>
      <c r="E63" s="149"/>
      <c r="F63" s="149"/>
      <c r="G63" s="149"/>
      <c r="H63" s="149"/>
      <c r="I63" s="149"/>
      <c r="J63" s="149"/>
      <c r="K63" s="149"/>
      <c r="L63" s="149"/>
    </row>
    <row r="64" spans="2:12" ht="17.399999999999999" thickBot="1" x14ac:dyDescent="0.45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2:12" x14ac:dyDescent="0.4">
      <c r="B65" s="78"/>
      <c r="C65" s="78"/>
      <c r="D65" s="78"/>
      <c r="E65" s="169" t="s">
        <v>114</v>
      </c>
      <c r="F65" s="170"/>
      <c r="G65" s="171"/>
      <c r="H65" s="175">
        <f>L58+L51+L43+L35+L28</f>
        <v>0</v>
      </c>
      <c r="I65" s="176"/>
      <c r="J65" s="78"/>
      <c r="K65" s="179" t="s">
        <v>115</v>
      </c>
      <c r="L65" s="182">
        <f>L60++L53+L45+L37+L30</f>
        <v>0</v>
      </c>
    </row>
    <row r="66" spans="2:12" ht="23.4" customHeight="1" thickBot="1" x14ac:dyDescent="0.45">
      <c r="B66" s="78"/>
      <c r="C66" s="78"/>
      <c r="D66" s="78"/>
      <c r="E66" s="172"/>
      <c r="F66" s="173"/>
      <c r="G66" s="174"/>
      <c r="H66" s="177"/>
      <c r="I66" s="178"/>
      <c r="J66" s="78"/>
      <c r="K66" s="180"/>
      <c r="L66" s="183"/>
    </row>
    <row r="67" spans="2:12" ht="17.399999999999999" thickBo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181"/>
      <c r="L67" s="184"/>
    </row>
    <row r="68" spans="2:12" ht="17.399999999999999" thickBot="1" x14ac:dyDescent="0.45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2:12" ht="18" x14ac:dyDescent="0.4">
      <c r="B69" s="78"/>
      <c r="C69" s="78"/>
      <c r="D69" s="78"/>
      <c r="E69" s="78"/>
      <c r="F69" s="78"/>
      <c r="G69" s="78"/>
      <c r="H69" s="78"/>
      <c r="I69" s="78"/>
      <c r="J69" s="102" t="s">
        <v>116</v>
      </c>
      <c r="K69" s="185" t="s">
        <v>117</v>
      </c>
      <c r="L69" s="186"/>
    </row>
    <row r="70" spans="2:12" ht="18" x14ac:dyDescent="0.4">
      <c r="B70" s="78"/>
      <c r="C70" s="78"/>
      <c r="D70" s="78"/>
      <c r="E70" s="78"/>
      <c r="F70" s="78"/>
      <c r="G70" s="101"/>
      <c r="H70" s="79"/>
      <c r="I70" s="79"/>
      <c r="J70" s="103" t="s">
        <v>118</v>
      </c>
      <c r="K70" s="187" t="s">
        <v>119</v>
      </c>
      <c r="L70" s="188"/>
    </row>
    <row r="71" spans="2:12" ht="18" x14ac:dyDescent="0.4">
      <c r="B71" s="78"/>
      <c r="C71" s="78"/>
      <c r="D71" s="78"/>
      <c r="E71" s="78"/>
      <c r="F71" s="78"/>
      <c r="G71" s="78"/>
      <c r="H71" s="78"/>
      <c r="I71" s="78"/>
      <c r="J71" s="103" t="s">
        <v>120</v>
      </c>
      <c r="K71" s="187" t="s">
        <v>121</v>
      </c>
      <c r="L71" s="188"/>
    </row>
    <row r="72" spans="2:12" ht="18" x14ac:dyDescent="0.4">
      <c r="B72" s="78"/>
      <c r="C72" s="78"/>
      <c r="D72" s="78"/>
      <c r="E72" s="78"/>
      <c r="F72" s="78"/>
      <c r="G72" s="78"/>
      <c r="H72" s="78"/>
      <c r="I72" s="78"/>
      <c r="J72" s="103" t="s">
        <v>122</v>
      </c>
      <c r="K72" s="187" t="s">
        <v>123</v>
      </c>
      <c r="L72" s="188"/>
    </row>
    <row r="73" spans="2:12" ht="18.600000000000001" thickBot="1" x14ac:dyDescent="0.45">
      <c r="B73" s="78"/>
      <c r="C73" s="78"/>
      <c r="D73" s="78"/>
      <c r="E73" s="78"/>
      <c r="F73" s="78"/>
      <c r="G73" s="78"/>
      <c r="H73" s="78"/>
      <c r="I73" s="78"/>
      <c r="J73" s="104" t="s">
        <v>124</v>
      </c>
      <c r="K73" s="189" t="s">
        <v>165</v>
      </c>
      <c r="L73" s="190"/>
    </row>
    <row r="74" spans="2:12" x14ac:dyDescent="0.4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</row>
  </sheetData>
  <sheetProtection algorithmName="SHA-512" hashValue="7l9SiRgsd54TbUdM2sn7AKJYbKimy0WEmaF0NRjo0NvR88lOdjN+9baDEaMImpOtq8WpNcPsDJPNlzBUcO+7gw==" saltValue="bBfNEU9541H/bNcN8vZC5A==" spinCount="100000" sheet="1" objects="1" scenarios="1" selectLockedCells="1"/>
  <mergeCells count="46">
    <mergeCell ref="K69:L69"/>
    <mergeCell ref="K70:L70"/>
    <mergeCell ref="K71:L71"/>
    <mergeCell ref="K72:L72"/>
    <mergeCell ref="K73:L73"/>
    <mergeCell ref="L60:L61"/>
    <mergeCell ref="B63:L63"/>
    <mergeCell ref="E65:G66"/>
    <mergeCell ref="H65:I66"/>
    <mergeCell ref="K65:K67"/>
    <mergeCell ref="L65:L67"/>
    <mergeCell ref="C58:I58"/>
    <mergeCell ref="L30:L31"/>
    <mergeCell ref="B33:C33"/>
    <mergeCell ref="C35:I35"/>
    <mergeCell ref="L37:L39"/>
    <mergeCell ref="B41:C41"/>
    <mergeCell ref="C43:I43"/>
    <mergeCell ref="L45:L47"/>
    <mergeCell ref="B49:C49"/>
    <mergeCell ref="C51:I51"/>
    <mergeCell ref="L53:L54"/>
    <mergeCell ref="B56:C56"/>
    <mergeCell ref="C28:I28"/>
    <mergeCell ref="G7:I7"/>
    <mergeCell ref="J7:L7"/>
    <mergeCell ref="B8:F8"/>
    <mergeCell ref="B9:L9"/>
    <mergeCell ref="B11:H11"/>
    <mergeCell ref="B12:H12"/>
    <mergeCell ref="L12:L15"/>
    <mergeCell ref="B13:H13"/>
    <mergeCell ref="B14:H14"/>
    <mergeCell ref="B15:H15"/>
    <mergeCell ref="B17:L17"/>
    <mergeCell ref="C19:I19"/>
    <mergeCell ref="L21:L22"/>
    <mergeCell ref="B24:L24"/>
    <mergeCell ref="B26:C26"/>
    <mergeCell ref="G6:I6"/>
    <mergeCell ref="J6:L6"/>
    <mergeCell ref="B2:L2"/>
    <mergeCell ref="G4:I4"/>
    <mergeCell ref="J4:L4"/>
    <mergeCell ref="G5:I5"/>
    <mergeCell ref="J5:L5"/>
  </mergeCells>
  <conditionalFormatting sqref="L58">
    <cfRule type="cellIs" dxfId="0" priority="1" operator="greaterThan">
      <formula>10</formula>
    </cfRule>
  </conditionalFormatting>
  <dataValidations count="17">
    <dataValidation allowBlank="1" sqref="D21:D22" xr:uid="{D85B68E9-35D0-4E78-A12E-B7F8E8FB8267}"/>
    <dataValidation type="whole" operator="greaterThanOrEqual" allowBlank="1" showInputMessage="1" showErrorMessage="1" errorTitle="Expected a number" error="Please type a whole number [1... 99]" promptTitle="Meals [number]" prompt="Type number of persons requiring dinner meal." sqref="E22:I22" xr:uid="{BF4DA88F-3840-4431-A302-283B8FB900FA}">
      <formula1>0</formula1>
    </dataValidation>
    <dataValidation type="whole" operator="greaterThanOrEqual" allowBlank="1" showInputMessage="1" showErrorMessage="1" errorTitle="Expected a number" error="Please type a whole number [1... 10]" promptTitle="Accomodation [number]" prompt="Type number of spots required for your sleeping bags" sqref="D60:I60" xr:uid="{F728D0BC-831E-40F5-931D-41A8A2F1E3F4}">
      <formula1>0</formula1>
    </dataValidation>
    <dataValidation type="whole" operator="greaterThanOrEqual" allowBlank="1" errorTitle="Expected a number" error="Please type a whole number [1... 99]" promptTitle="Accomodation [number]" prompt="Type number of hotel guests" sqref="L58" xr:uid="{5C011B21-53D7-48AC-BB8E-658F3C16922D}">
      <formula1>0</formula1>
    </dataValidation>
    <dataValidation type="whole" operator="greaterThanOrEqual" allowBlank="1" showInputMessage="1" showErrorMessage="1" errorTitle="Expected a number" error="Please type a whole number [1... 10]" promptTitle="Breakfast [number]" prompt="Type number of breakfast meals required" sqref="D61:I61" xr:uid="{F35185B9-E7D0-448B-8CC8-0F49EBC09601}">
      <formula1>0</formula1>
    </dataValidation>
    <dataValidation type="whole" operator="greaterThanOrEqual" allowBlank="1" showInputMessage="1" showErrorMessage="1" errorTitle="Expected a number" error="Please type a whole number [1... 99]" promptTitle="Accomodation [number]" prompt="Type number of half-board double rooms required" sqref="D31:I31" xr:uid="{4DCB6488-05D3-4A46-8171-AEF99D6EBD75}">
      <formula1>0</formula1>
    </dataValidation>
    <dataValidation type="whole" operator="greaterThanOrEqual" allowBlank="1" showInputMessage="1" showErrorMessage="1" errorTitle="Expected a number" error="Please type a whole number [1... 99]" promptTitle="Accomodation [number]" prompt="Type number of triple rooms required" sqref="D47:I47" xr:uid="{BF64FF0E-ACFD-44D2-AEAF-43B2C87AD3DF}">
      <formula1>0</formula1>
    </dataValidation>
    <dataValidation type="whole" operator="greaterThanOrEqual" allowBlank="1" showInputMessage="1" showErrorMessage="1" errorTitle="Expected a number" error="Please type a whole number [1... 99]" promptTitle="Accomodation [number]" prompt="Type number of double rooms required" sqref="D46:I46 D54:I54 D38:I38" xr:uid="{8579B6A8-AE39-4A06-8167-C3BA09845F3D}">
      <formula1>0</formula1>
    </dataValidation>
    <dataValidation type="whole" operator="greaterThanOrEqual" allowBlank="1" showInputMessage="1" showErrorMessage="1" errorTitle="Expected a number" error="Please type a whole number [1... 99]" promptTitle="Accomodation [number]" prompt="Type number of single rooms required" sqref="D30:I30 D45:I45 D37:I37 D53:I53" xr:uid="{DD14F6EF-9F3F-46DF-BE80-782D57C27DBE}">
      <formula1>0</formula1>
    </dataValidation>
    <dataValidation type="whole" operator="greaterThanOrEqual" allowBlank="1" showInputMessage="1" showErrorMessage="1" errorTitle="Expected a number" error="Please type a whole number [1... 99]" promptTitle="Accomodation [number]" prompt="Type number of hotel guests" sqref="L43 L35 L28 L51" xr:uid="{85A22306-7750-4CEB-84E9-9C855C6A32EA}">
      <formula1>0</formula1>
    </dataValidation>
    <dataValidation type="whole" operator="greaterThanOrEqual" allowBlank="1" showInputMessage="1" showErrorMessage="1" errorTitle="Expected a number" error="Please type a whole number [1... 99]" promptTitle="Hotel Persons Booked [number]" prompt="Type the total number of persons with hotel reservation_x000a_(Turist rate to be added 2€ per person per night)" sqref="H65:I66" xr:uid="{FB74347E-B99B-4322-891A-6DEF8512492A}">
      <formula1>0</formula1>
    </dataValidation>
    <dataValidation type="whole" operator="greaterThanOrEqual" allowBlank="1" showInputMessage="1" showErrorMessage="1" errorTitle="Expected a number" error="Please type a whole number [1... 99]" promptTitle="Meals [number]" prompt="Type number of persons requiring lunch meal." sqref="E21:I21" xr:uid="{6BE6FC2A-28C9-459E-B25E-34F8D1F36AC0}">
      <formula1>0</formula1>
    </dataValidation>
    <dataValidation type="whole" operator="greaterThanOrEqual" allowBlank="1" showInputMessage="1" showErrorMessage="1" errorTitle="Expected a number" error="Please type a whole number [1... 99]" promptTitle="Transportation [number]" prompt="Type number of persons requiring special shuttle." sqref="I15" xr:uid="{20886CEC-3C69-4A34-A212-B9764E357F3A}">
      <formula1>0</formula1>
    </dataValidation>
    <dataValidation type="whole" operator="greaterThanOrEqual" allowBlank="1" showInputMessage="1" showErrorMessage="1" errorTitle="Expected a number" error="Please type a whole number [1... 99]" promptTitle="Transportation [number]" prompt="Type number of persons requiring shuttle." sqref="I14" xr:uid="{B9C4DF16-600E-4842-BDB5-E0A07E9E2F8B}">
      <formula1>0</formula1>
    </dataValidation>
    <dataValidation type="whole" operator="greaterThanOrEqual" allowBlank="1" showInputMessage="1" showErrorMessage="1" errorTitle="Expected a number" error="Please type a whole number [1... 99]" promptTitle="Transportation [number]" prompt="Type number of persons requiring train station transfer." sqref="I13" xr:uid="{598E3910-AEFB-4B9F-A210-9D5D0E28BEE8}">
      <formula1>0</formula1>
    </dataValidation>
    <dataValidation type="whole" operator="greaterThanOrEqual" allowBlank="1" showInputMessage="1" showErrorMessage="1" errorTitle="Expected a number" error="Please type a whole number [1... 99]" promptTitle="Transportation [number]" prompt="Type number of persons requiring airport transfer." sqref="I12" xr:uid="{64B2DD47-5EEB-45DC-9855-A98290023194}">
      <formula1>0</formula1>
    </dataValidation>
    <dataValidation type="whole" operator="greaterThanOrEqual" allowBlank="1" showInputMessage="1" showErrorMessage="1" errorTitle="Expected a number" error="Please type a whole number [1... 99]" promptTitle="Accomodation [number]" prompt="Type number of half-board triple rooms required" sqref="D39:I40" xr:uid="{892BF900-C59A-4AE3-A750-D74DD85A3818}">
      <formula1>0</formula1>
    </dataValidation>
  </dataValidations>
  <hyperlinks>
    <hyperlink ref="B41" r:id="rId1" xr:uid="{D63B9236-4E7F-497E-B6C2-C9F349F0FFF1}"/>
    <hyperlink ref="B49" r:id="rId2" xr:uid="{B802758D-6A53-4C0A-A924-1230C23566F0}"/>
    <hyperlink ref="B26:C26" r:id="rId3" display="HOTEL REAL OEIRAS" xr:uid="{EE75DCB3-DB2E-4E39-B0FF-4CEE93325D12}"/>
    <hyperlink ref="L49" r:id="rId4" display="Map location" xr:uid="{5C60B0A9-FB87-457A-B040-9E63933D2D70}"/>
    <hyperlink ref="L26" r:id="rId5" display="Map location" xr:uid="{6514C63A-FE9A-4225-968F-80D73B9CA35E}"/>
    <hyperlink ref="L41" r:id="rId6" display="Map location" xr:uid="{0E6C0BF8-88BF-4282-915C-7F1F547373B1}"/>
    <hyperlink ref="L33" r:id="rId7" display="Map location" xr:uid="{1BCE302B-239A-48F9-AB4D-466795CB8761}"/>
    <hyperlink ref="B33:C33" r:id="rId8" display="AMAZÓNIA JAMOR HOTEL" xr:uid="{437A40BB-3017-4C4D-9221-FD74D9BC6938}"/>
    <hyperlink ref="L56" r:id="rId9" display="Map location" xr:uid="{B0F1ABDA-59D6-40C9-9717-8B8DAAE3E406}"/>
    <hyperlink ref="B56:C56" r:id="rId10" display="UNIÃO RECREATIVA DO DAFUNDO" xr:uid="{E698F059-A12F-4B58-BAAD-EC8C55160D2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r:id="rId11"/>
  <colBreaks count="1" manualBreakCount="1">
    <brk id="20" max="75" man="1"/>
  </colBreaks>
  <ignoredErrors>
    <ignoredError sqref="J5:L7 K4:L4" unlockedFormula="1"/>
  </ignoredErrors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3BF5-A13A-41CB-BFE7-992EB7E45704}">
  <sheetPr>
    <tabColor rgb="FFFF0000"/>
    <pageSetUpPr fitToPage="1"/>
  </sheetPr>
  <dimension ref="A1:V100"/>
  <sheetViews>
    <sheetView tabSelected="1" topLeftCell="A8" zoomScaleNormal="100" workbookViewId="0">
      <selection activeCell="B2" sqref="B2:L2"/>
    </sheetView>
  </sheetViews>
  <sheetFormatPr defaultRowHeight="16.8" x14ac:dyDescent="0.4"/>
  <cols>
    <col min="9" max="9" width="11" customWidth="1"/>
    <col min="10" max="10" width="15.19921875" customWidth="1"/>
    <col min="11" max="11" width="13.5" customWidth="1"/>
    <col min="12" max="12" width="18" customWidth="1"/>
  </cols>
  <sheetData>
    <row r="1" spans="1:22" x14ac:dyDescent="0.4">
      <c r="A1" s="3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3.4" x14ac:dyDescent="0.4">
      <c r="A2" s="3"/>
      <c r="B2" s="149" t="s">
        <v>66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4">
      <c r="A3" s="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4">
      <c r="A4" s="3"/>
      <c r="B4" s="78"/>
      <c r="C4" s="78"/>
      <c r="D4" s="78"/>
      <c r="E4" s="78"/>
      <c r="F4" s="78"/>
      <c r="G4" s="146" t="s">
        <v>67</v>
      </c>
      <c r="H4" s="146"/>
      <c r="I4" s="146"/>
      <c r="J4" s="193" t="str">
        <f>IF('NOMINATIVE REGISTRATION FORM'!C19="","",'NOMINATIVE REGISTRATION FORM'!C19)</f>
        <v/>
      </c>
      <c r="K4" s="193"/>
      <c r="L4" s="19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4">
      <c r="A5" s="3"/>
      <c r="B5" s="78"/>
      <c r="C5" s="78"/>
      <c r="D5" s="78"/>
      <c r="E5" s="78"/>
      <c r="F5" s="78"/>
      <c r="G5" s="146" t="s">
        <v>68</v>
      </c>
      <c r="H5" s="146"/>
      <c r="I5" s="146"/>
      <c r="J5" s="193" t="str">
        <f>IF('NOMINATIVE REGISTRATION FORM'!J19="","",'NOMINATIVE REGISTRATION FORM'!J19)</f>
        <v/>
      </c>
      <c r="K5" s="193"/>
      <c r="L5" s="19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4">
      <c r="A6" s="3"/>
      <c r="B6" s="78"/>
      <c r="C6" s="78"/>
      <c r="D6" s="78"/>
      <c r="E6" s="78"/>
      <c r="F6" s="78"/>
      <c r="G6" s="146" t="s">
        <v>149</v>
      </c>
      <c r="H6" s="146"/>
      <c r="I6" s="146"/>
      <c r="J6" s="194" t="str">
        <f>IF('NOMINATIVE REGISTRATION FORM'!J20="","",'NOMINATIVE REGISTRATION FORM'!J20)</f>
        <v/>
      </c>
      <c r="K6" s="194"/>
      <c r="L6" s="194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4">
      <c r="A7" s="3"/>
      <c r="B7" s="78"/>
      <c r="C7" s="78"/>
      <c r="D7" s="78"/>
      <c r="E7" s="78"/>
      <c r="F7" s="78"/>
      <c r="G7" s="146" t="s">
        <v>69</v>
      </c>
      <c r="H7" s="146"/>
      <c r="I7" s="146"/>
      <c r="J7" s="195" t="str">
        <f>IF('NOMINATIVE REGISTRATION FORM'!J21="","",'NOMINATIVE REGISTRATION FORM'!J21)</f>
        <v/>
      </c>
      <c r="K7" s="195"/>
      <c r="L7" s="195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5.8" x14ac:dyDescent="0.4">
      <c r="A8" s="3"/>
      <c r="B8" s="151">
        <v>2026</v>
      </c>
      <c r="C8" s="151"/>
      <c r="D8" s="151"/>
      <c r="E8" s="151"/>
      <c r="F8" s="151"/>
      <c r="G8" s="79"/>
      <c r="H8" s="78"/>
      <c r="I8" s="78"/>
      <c r="J8" s="78"/>
      <c r="K8" s="78"/>
      <c r="L8" s="78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3.4" x14ac:dyDescent="0.4">
      <c r="A10" s="3"/>
      <c r="B10" s="149" t="s">
        <v>139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4">
      <c r="A11" s="3"/>
      <c r="B11" s="3"/>
      <c r="C11" s="3"/>
      <c r="D11" s="3"/>
      <c r="E11" s="3"/>
      <c r="F11" s="3"/>
      <c r="G11" s="3"/>
      <c r="H11" s="5"/>
      <c r="I11" s="5"/>
      <c r="J11" s="5"/>
      <c r="K11" s="5"/>
      <c r="L11" s="5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4">
      <c r="A12" s="3"/>
      <c r="B12" s="3"/>
      <c r="C12" s="3"/>
      <c r="D12" s="3"/>
      <c r="E12" s="3"/>
      <c r="F12" s="3"/>
      <c r="G12" s="3"/>
      <c r="H12" s="5" t="s">
        <v>136</v>
      </c>
      <c r="I12" s="5" t="s">
        <v>137</v>
      </c>
      <c r="J12" s="5"/>
      <c r="K12" s="5"/>
      <c r="L12" s="5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9.2" x14ac:dyDescent="0.45">
      <c r="A13" s="3"/>
      <c r="B13" s="3"/>
      <c r="C13" s="192" t="s">
        <v>140</v>
      </c>
      <c r="D13" s="192"/>
      <c r="E13" s="192"/>
      <c r="F13" s="192"/>
      <c r="G13" s="192"/>
      <c r="H13" s="80">
        <f>COUNTIF('NOMINATIVE REGISTRATION FORM'!C31:C40,"*")</f>
        <v>0</v>
      </c>
      <c r="I13" s="8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9.2" x14ac:dyDescent="0.45">
      <c r="A14" s="3"/>
      <c r="B14" s="3"/>
      <c r="C14" s="192" t="s">
        <v>143</v>
      </c>
      <c r="D14" s="192"/>
      <c r="E14" s="192"/>
      <c r="F14" s="192"/>
      <c r="G14" s="192"/>
      <c r="H14" s="80">
        <f>COUNTIF('NOMINATIVE REGISTRATION FORM'!G46:G70,"*")</f>
        <v>0</v>
      </c>
      <c r="I14" s="82">
        <f>SUM(Geral!A4+Geral!A5+Geral!A6+Geral!A7+Geral!A8+Geral!A9+Geral!A10+Geral!A11+Geral!A12+Geral!A13)</f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9.2" x14ac:dyDescent="0.45">
      <c r="A15" s="3"/>
      <c r="B15" s="3"/>
      <c r="C15" s="191" t="s">
        <v>135</v>
      </c>
      <c r="D15" s="191"/>
      <c r="E15" s="191"/>
      <c r="F15" s="191"/>
      <c r="G15" s="191"/>
      <c r="H15" s="80">
        <f>COUNT('MEALS AND ACCOMODATION'!F21:I22)</f>
        <v>0</v>
      </c>
      <c r="I15" s="82">
        <f>'MEALS AND ACCOMODATION'!L21</f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9.2" x14ac:dyDescent="0.45">
      <c r="A16" s="3"/>
      <c r="B16" s="3"/>
      <c r="C16" s="196" t="s">
        <v>144</v>
      </c>
      <c r="D16" s="196"/>
      <c r="E16" s="196"/>
      <c r="F16" s="196"/>
      <c r="G16" s="196"/>
      <c r="H16" s="81"/>
      <c r="I16" s="82">
        <f>'MEALS AND ACCOMODATION'!L12</f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9.2" x14ac:dyDescent="0.45">
      <c r="A17" s="3"/>
      <c r="B17" s="3"/>
      <c r="C17" s="196" t="s">
        <v>86</v>
      </c>
      <c r="D17" s="196"/>
      <c r="E17" s="196"/>
      <c r="F17" s="196"/>
      <c r="G17" s="196"/>
      <c r="H17" s="81"/>
      <c r="I17" s="82">
        <f>'MEALS AND ACCOMODATION'!L65</f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4">
      <c r="A18" s="3"/>
      <c r="B18" s="3"/>
      <c r="C18" s="3"/>
      <c r="D18" s="3"/>
      <c r="E18" s="3"/>
      <c r="F18" s="3"/>
      <c r="G18" s="201" t="s">
        <v>138</v>
      </c>
      <c r="H18" s="201"/>
      <c r="I18" s="88">
        <f>SUM(I14:I17)</f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3.4" x14ac:dyDescent="0.4">
      <c r="A22" s="3"/>
      <c r="B22" s="149" t="s">
        <v>141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9.2" x14ac:dyDescent="0.45">
      <c r="A25" s="3"/>
      <c r="B25" s="3"/>
      <c r="C25" s="3"/>
      <c r="D25" s="3"/>
      <c r="E25" s="3"/>
      <c r="F25" s="3"/>
      <c r="G25" s="3"/>
      <c r="H25" s="3"/>
      <c r="I25" s="3"/>
      <c r="J25" s="105" t="s">
        <v>116</v>
      </c>
      <c r="K25" s="105" t="s">
        <v>117</v>
      </c>
      <c r="L25" s="105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9.2" x14ac:dyDescent="0.45">
      <c r="A26" s="3"/>
      <c r="B26" s="3"/>
      <c r="C26" s="3"/>
      <c r="D26" s="3"/>
      <c r="E26" s="3"/>
      <c r="F26" s="3"/>
      <c r="G26" s="3"/>
      <c r="H26" s="3"/>
      <c r="I26" s="3"/>
      <c r="J26" s="105" t="s">
        <v>118</v>
      </c>
      <c r="K26" s="105" t="s">
        <v>119</v>
      </c>
      <c r="L26" s="105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9.2" x14ac:dyDescent="0.45">
      <c r="A27" s="3"/>
      <c r="B27" s="3"/>
      <c r="C27" s="3"/>
      <c r="D27" s="3"/>
      <c r="E27" s="3"/>
      <c r="F27" s="3"/>
      <c r="G27" s="3"/>
      <c r="H27" s="3"/>
      <c r="I27" s="3"/>
      <c r="J27" s="105" t="s">
        <v>120</v>
      </c>
      <c r="K27" s="105" t="s">
        <v>121</v>
      </c>
      <c r="L27" s="105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9.2" x14ac:dyDescent="0.45">
      <c r="A28" s="3"/>
      <c r="B28" s="3"/>
      <c r="C28" s="3"/>
      <c r="D28" s="3"/>
      <c r="E28" s="3"/>
      <c r="F28" s="3"/>
      <c r="G28" s="3"/>
      <c r="H28" s="3"/>
      <c r="I28" s="3"/>
      <c r="J28" s="105" t="s">
        <v>122</v>
      </c>
      <c r="K28" s="105" t="s">
        <v>123</v>
      </c>
      <c r="L28" s="105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9.2" x14ac:dyDescent="0.45">
      <c r="A29" s="3"/>
      <c r="B29" s="3"/>
      <c r="C29" s="3"/>
      <c r="D29" s="3"/>
      <c r="E29" s="3"/>
      <c r="F29" s="3"/>
      <c r="G29" s="3"/>
      <c r="H29" s="3"/>
      <c r="I29" s="3"/>
      <c r="J29" s="105" t="s">
        <v>124</v>
      </c>
      <c r="K29" s="105" t="s">
        <v>165</v>
      </c>
      <c r="L29" s="105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4">
      <c r="A30" s="3"/>
      <c r="B30" s="3"/>
      <c r="C30" s="3"/>
      <c r="D30" s="3"/>
      <c r="E30" s="199">
        <v>2026</v>
      </c>
      <c r="F30" s="199"/>
      <c r="G30" s="199"/>
      <c r="H30" s="199"/>
      <c r="I30" s="19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4">
      <c r="A31" s="3"/>
      <c r="B31" s="3"/>
      <c r="C31" s="3"/>
      <c r="D31" s="3"/>
      <c r="E31" s="199"/>
      <c r="F31" s="199"/>
      <c r="G31" s="199"/>
      <c r="H31" s="199"/>
      <c r="I31" s="199"/>
      <c r="J31" s="200" t="s">
        <v>145</v>
      </c>
      <c r="K31" s="200"/>
      <c r="L31" s="200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25.65" customHeight="1" x14ac:dyDescent="0.4">
      <c r="A32" s="3"/>
      <c r="B32" s="3"/>
      <c r="C32" s="3"/>
      <c r="D32" s="3"/>
      <c r="E32" s="199"/>
      <c r="F32" s="199"/>
      <c r="G32" s="199"/>
      <c r="H32" s="199"/>
      <c r="I32" s="199"/>
      <c r="J32" s="200"/>
      <c r="K32" s="200"/>
      <c r="L32" s="200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4">
      <c r="A33" s="3"/>
      <c r="B33" s="3"/>
      <c r="C33" s="3"/>
      <c r="D33" s="3"/>
      <c r="E33" s="3"/>
      <c r="F33" s="3"/>
      <c r="G33" s="3"/>
      <c r="H33" s="3"/>
      <c r="I33" s="3"/>
      <c r="J33" s="202" t="s">
        <v>146</v>
      </c>
      <c r="K33" s="202"/>
      <c r="L33" s="202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4">
      <c r="A34" s="3"/>
      <c r="B34" s="3"/>
      <c r="C34" s="204" t="s">
        <v>147</v>
      </c>
      <c r="D34" s="204"/>
      <c r="E34" s="204"/>
      <c r="F34" s="204"/>
      <c r="G34" s="204"/>
      <c r="H34" s="204"/>
      <c r="I34" s="3"/>
      <c r="J34" s="202"/>
      <c r="K34" s="202"/>
      <c r="L34" s="202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9.2" x14ac:dyDescent="0.4">
      <c r="A35" s="3"/>
      <c r="B35" s="3"/>
      <c r="C35" s="205" t="s">
        <v>166</v>
      </c>
      <c r="D35" s="206"/>
      <c r="E35" s="206"/>
      <c r="F35" s="206"/>
      <c r="G35" s="206"/>
      <c r="H35" s="206"/>
      <c r="I35" s="3"/>
      <c r="J35" s="203" t="s">
        <v>125</v>
      </c>
      <c r="K35" s="203"/>
      <c r="L35" s="20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4">
      <c r="A36" s="3"/>
      <c r="B36" s="3"/>
      <c r="C36" s="206"/>
      <c r="D36" s="206"/>
      <c r="E36" s="206"/>
      <c r="F36" s="206"/>
      <c r="G36" s="206"/>
      <c r="H36" s="206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31.35" customHeight="1" x14ac:dyDescent="0.4">
      <c r="A37" s="3"/>
      <c r="B37" s="3"/>
      <c r="C37" s="206"/>
      <c r="D37" s="206"/>
      <c r="E37" s="206"/>
      <c r="F37" s="206"/>
      <c r="G37" s="206"/>
      <c r="H37" s="206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0.399999999999999" x14ac:dyDescent="0.45">
      <c r="A42" s="3"/>
      <c r="B42" s="197" t="s">
        <v>148</v>
      </c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4">
      <c r="A43" s="3"/>
      <c r="B43" s="198" t="s">
        <v>174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4"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4"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4"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3:22" x14ac:dyDescent="0.4"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3:22" x14ac:dyDescent="0.4"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3:22" x14ac:dyDescent="0.4"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3:22" x14ac:dyDescent="0.4">
      <c r="M100" s="3"/>
      <c r="N100" s="3"/>
      <c r="O100" s="3"/>
      <c r="P100" s="3"/>
      <c r="Q100" s="3"/>
      <c r="R100" s="3"/>
      <c r="S100" s="3"/>
      <c r="T100" s="3"/>
      <c r="U100" s="3"/>
      <c r="V100" s="3"/>
    </row>
  </sheetData>
  <sheetProtection algorithmName="SHA-512" hashValue="oF5wNhbuR4VWibpRQpEKTAY9l6JH50OLvoxyoR3A7lRQ7AVSXEL4ZS8ofEbxZu2VPjzL4cncBZufBUmxS25I/Q==" saltValue="MJfyBc3MRmjKfi1gXAxCfg==" spinCount="100000" sheet="1" objects="1" scenarios="1" selectLockedCells="1"/>
  <mergeCells count="26">
    <mergeCell ref="C16:G16"/>
    <mergeCell ref="B42:L42"/>
    <mergeCell ref="B43:L43"/>
    <mergeCell ref="E30:I32"/>
    <mergeCell ref="J31:L32"/>
    <mergeCell ref="C17:G17"/>
    <mergeCell ref="G18:H18"/>
    <mergeCell ref="B22:L22"/>
    <mergeCell ref="J33:L34"/>
    <mergeCell ref="J35:L35"/>
    <mergeCell ref="C34:H34"/>
    <mergeCell ref="C35:H37"/>
    <mergeCell ref="C15:G15"/>
    <mergeCell ref="C14:G14"/>
    <mergeCell ref="B2:L2"/>
    <mergeCell ref="G4:I4"/>
    <mergeCell ref="J4:L4"/>
    <mergeCell ref="G5:I5"/>
    <mergeCell ref="J5:L5"/>
    <mergeCell ref="G6:I6"/>
    <mergeCell ref="J6:L6"/>
    <mergeCell ref="G7:I7"/>
    <mergeCell ref="J7:L7"/>
    <mergeCell ref="B8:F8"/>
    <mergeCell ref="B10:L10"/>
    <mergeCell ref="C13:G13"/>
  </mergeCells>
  <dataValidations count="4">
    <dataValidation type="textLength" operator="greaterThanOrEqual" allowBlank="1" showInputMessage="1" showErrorMessage="1" errorTitle="Expected a word [text]" error="Please type a text string [a... z;A... Z]" promptTitle="Requester Details [text]" prompt="Please type your name" sqref="J5:L5" xr:uid="{2FBF880A-CBAE-483E-88DF-2AAB4783E9A5}">
      <formula1>1</formula1>
    </dataValidation>
    <dataValidation type="textLength" operator="greaterThanOrEqual" allowBlank="1" showInputMessage="1" showErrorMessage="1" errorTitle="Expected a word [text]" error="Please type a text string [a... z;A... Z]" promptTitle="Requester Details [text]" prompt="Please type your Club / Delegation name and country" sqref="J4:L4" xr:uid="{CB60924B-8D6E-48DA-9BF5-1A6D3ED2BA96}">
      <formula1>1</formula1>
    </dataValidation>
    <dataValidation type="textLength" operator="greaterThanOrEqual" allowBlank="1" showInputMessage="1" showErrorMessage="1" errorTitle="Expected a word [text]" error="Please type a text string [a... z;A... Z]" promptTitle="Requester Details [text]" prompt="Please type your e-mail address for contact" sqref="J6:L6" xr:uid="{5B0619B4-B47C-4188-994D-A33840CC14EF}">
      <formula1>1</formula1>
    </dataValidation>
    <dataValidation type="whole" operator="greaterThanOrEqual" allowBlank="1" showInputMessage="1" showErrorMessage="1" errorTitle="Expected a number" error="Please type a whole number [1... 99] with " promptTitle="Requester Details [number]" prompt="Please type your phone number for contact" sqref="J7:L7" xr:uid="{DFCE41C7-F667-452C-98B6-809AEFAD88BF}">
      <formula1>0</formula1>
    </dataValidation>
  </dataValidations>
  <hyperlinks>
    <hyperlink ref="J35" r:id="rId1" xr:uid="{C416C601-59D3-458C-91C4-BA0A4A1E2696}"/>
  </hyperlinks>
  <pageMargins left="0.7" right="0.7" top="0.75" bottom="0.75" header="0.3" footer="0.3"/>
  <pageSetup paperSize="9" scale="70" orientation="portrait" r:id="rId2"/>
  <ignoredErrors>
    <ignoredError sqref="J4 J5:L7" unlockedFormula="1"/>
  </ignoredErrors>
  <drawing r:id="rId3"/>
</worksheet>
</file>

<file path=docMetadata/LabelInfo.xml><?xml version="1.0" encoding="utf-8"?>
<clbl:labelList xmlns:clbl="http://schemas.microsoft.com/office/2020/mipLabelMetadata">
  <clbl:label id="{c6374e77-d206-4187-8f1b-7e3733270d7a}" enabled="0" method="" siteId="{c6374e77-d206-4187-8f1b-7e3733270d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Geral</vt:lpstr>
      <vt:lpstr>NOMINATIVE REGISTRATION FORM</vt:lpstr>
      <vt:lpstr>MEALS AND ACCOMODATION</vt:lpstr>
      <vt:lpstr>FINAL REGISTRATION</vt:lpstr>
      <vt:lpstr>'FINAL REGISTRATION'!Área_de_Impressão</vt:lpstr>
      <vt:lpstr>Geral!Área_de_Impressão</vt:lpstr>
      <vt:lpstr>'MEALS AND ACCOMODATION'!Área_de_Impressão</vt:lpstr>
      <vt:lpstr>'NOMINATIVE REGISTRATION FORM'!Área_de_Impressão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Miguel</dc:creator>
  <cp:lastModifiedBy>Jorge Miguel</cp:lastModifiedBy>
  <cp:lastPrinted>2025-01-27T00:25:50Z</cp:lastPrinted>
  <dcterms:created xsi:type="dcterms:W3CDTF">2023-02-03T12:01:39Z</dcterms:created>
  <dcterms:modified xsi:type="dcterms:W3CDTF">2025-11-17T09:54:46Z</dcterms:modified>
</cp:coreProperties>
</file>